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X:\2019\089_Rekonstrukce TV v žst. Přerov přednádraží, II. etapa\G_Náklady\Soupisy prací\"/>
    </mc:Choice>
  </mc:AlternateContent>
  <xr:revisionPtr revIDLastSave="0" documentId="13_ncr:1_{5681C63D-81F4-48DB-8634-85003AEB1967}" xr6:coauthVersionLast="45" xr6:coauthVersionMax="45" xr10:uidLastSave="{00000000-0000-0000-0000-000000000000}"/>
  <bookViews>
    <workbookView xWindow="28680" yWindow="-120" windowWidth="29040" windowHeight="17640" xr2:uid="{00000000-000D-0000-FFFF-FFFF00000000}"/>
  </bookViews>
  <sheets>
    <sheet name="SO 02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2" l="1"/>
  <c r="I13" i="2"/>
  <c r="O13" i="2" s="1"/>
  <c r="I17" i="2"/>
  <c r="O17" i="2" s="1"/>
  <c r="I21" i="2"/>
  <c r="O21" i="2" s="1"/>
  <c r="I25" i="2"/>
  <c r="O25" i="2" s="1"/>
  <c r="I29" i="2"/>
  <c r="O29" i="2" s="1"/>
  <c r="I33" i="2"/>
  <c r="O33" i="2" s="1"/>
  <c r="I37" i="2"/>
  <c r="O37" i="2" s="1"/>
  <c r="I41" i="2"/>
  <c r="O41" i="2" s="1"/>
  <c r="I45" i="2"/>
  <c r="O45" i="2" s="1"/>
  <c r="I49" i="2"/>
  <c r="O49" i="2" s="1"/>
  <c r="I53" i="2"/>
  <c r="O53" i="2" s="1"/>
  <c r="I57" i="2"/>
  <c r="O57" i="2" s="1"/>
  <c r="I62" i="2"/>
  <c r="O62" i="2" s="1"/>
  <c r="I66" i="2"/>
  <c r="O66" i="2" s="1"/>
  <c r="I70" i="2"/>
  <c r="O70" i="2" s="1"/>
  <c r="I74" i="2"/>
  <c r="O74" i="2" s="1"/>
  <c r="I78" i="2"/>
  <c r="O78" i="2" s="1"/>
  <c r="I82" i="2"/>
  <c r="O82" i="2" s="1"/>
  <c r="I86" i="2"/>
  <c r="O86" i="2" s="1"/>
  <c r="I90" i="2"/>
  <c r="O90" i="2" s="1"/>
  <c r="I94" i="2"/>
  <c r="O94" i="2" s="1"/>
  <c r="I98" i="2"/>
  <c r="O98" i="2" s="1"/>
  <c r="I102" i="2"/>
  <c r="O102" i="2" s="1"/>
  <c r="I106" i="2"/>
  <c r="O106" i="2" s="1"/>
  <c r="I110" i="2"/>
  <c r="O110" i="2" s="1"/>
  <c r="I114" i="2"/>
  <c r="O114" i="2" s="1"/>
  <c r="I118" i="2"/>
  <c r="O118" i="2" s="1"/>
  <c r="I122" i="2"/>
  <c r="O122" i="2" s="1"/>
  <c r="I126" i="2"/>
  <c r="O126" i="2" s="1"/>
  <c r="I130" i="2"/>
  <c r="O130" i="2" s="1"/>
  <c r="I135" i="2"/>
  <c r="O135" i="2" s="1"/>
  <c r="I139" i="2"/>
  <c r="O139" i="2" s="1"/>
  <c r="I143" i="2"/>
  <c r="O143" i="2" s="1"/>
  <c r="I147" i="2"/>
  <c r="O147" i="2" s="1"/>
  <c r="I151" i="2"/>
  <c r="O151" i="2" s="1"/>
  <c r="I155" i="2"/>
  <c r="O155" i="2" s="1"/>
  <c r="I159" i="2"/>
  <c r="O159" i="2" s="1"/>
  <c r="I163" i="2"/>
  <c r="O163" i="2" s="1"/>
  <c r="I167" i="2"/>
  <c r="O167" i="2" s="1"/>
  <c r="I171" i="2"/>
  <c r="O171" i="2" s="1"/>
  <c r="I175" i="2"/>
  <c r="O175" i="2" s="1"/>
  <c r="I179" i="2"/>
  <c r="O179" i="2" s="1"/>
  <c r="I183" i="2"/>
  <c r="O183" i="2" s="1"/>
  <c r="I187" i="2"/>
  <c r="O187" i="2" s="1"/>
  <c r="I191" i="2"/>
  <c r="O191" i="2" s="1"/>
  <c r="I195" i="2"/>
  <c r="O195" i="2" s="1"/>
  <c r="I199" i="2"/>
  <c r="O199" i="2" s="1"/>
  <c r="I203" i="2"/>
  <c r="O203" i="2" s="1"/>
  <c r="I207" i="2"/>
  <c r="O207" i="2" s="1"/>
  <c r="I211" i="2"/>
  <c r="O211" i="2" s="1"/>
  <c r="I215" i="2"/>
  <c r="O215" i="2" s="1"/>
  <c r="I219" i="2"/>
  <c r="O219" i="2" s="1"/>
  <c r="I223" i="2"/>
  <c r="O223" i="2" s="1"/>
  <c r="I227" i="2"/>
  <c r="O227" i="2" s="1"/>
  <c r="I231" i="2"/>
  <c r="O231" i="2" s="1"/>
  <c r="I235" i="2"/>
  <c r="O235" i="2" s="1"/>
  <c r="I239" i="2"/>
  <c r="O239" i="2" s="1"/>
  <c r="I243" i="2"/>
  <c r="O243" i="2" s="1"/>
  <c r="I247" i="2"/>
  <c r="O247" i="2" s="1"/>
  <c r="I251" i="2"/>
  <c r="O251" i="2" s="1"/>
  <c r="I255" i="2"/>
  <c r="O255" i="2" s="1"/>
  <c r="I259" i="2"/>
  <c r="O259" i="2" s="1"/>
  <c r="I263" i="2"/>
  <c r="O263" i="2" s="1"/>
  <c r="I267" i="2"/>
  <c r="O267" i="2" s="1"/>
  <c r="I271" i="2"/>
  <c r="O271" i="2" s="1"/>
  <c r="I275" i="2"/>
  <c r="O275" i="2" s="1"/>
  <c r="I279" i="2"/>
  <c r="O279" i="2" s="1"/>
  <c r="I283" i="2"/>
  <c r="O283" i="2" s="1"/>
  <c r="I287" i="2"/>
  <c r="O287" i="2" s="1"/>
  <c r="I291" i="2"/>
  <c r="O291" i="2" s="1"/>
  <c r="I295" i="2"/>
  <c r="O295" i="2" s="1"/>
  <c r="I299" i="2"/>
  <c r="O299" i="2" s="1"/>
  <c r="I303" i="2"/>
  <c r="O303" i="2" s="1"/>
  <c r="I307" i="2"/>
  <c r="O307" i="2" s="1"/>
  <c r="I311" i="2"/>
  <c r="O311" i="2" s="1"/>
  <c r="I315" i="2"/>
  <c r="O315" i="2" s="1"/>
  <c r="I319" i="2"/>
  <c r="O319" i="2" s="1"/>
  <c r="I323" i="2"/>
  <c r="O323" i="2" s="1"/>
  <c r="I327" i="2"/>
  <c r="O327" i="2" s="1"/>
  <c r="I331" i="2"/>
  <c r="O331" i="2" s="1"/>
  <c r="I335" i="2"/>
  <c r="O335" i="2" s="1"/>
  <c r="I339" i="2"/>
  <c r="O339" i="2" s="1"/>
  <c r="I343" i="2"/>
  <c r="O343" i="2" s="1"/>
  <c r="I347" i="2"/>
  <c r="O347" i="2" s="1"/>
  <c r="I351" i="2"/>
  <c r="O351" i="2" s="1"/>
  <c r="I355" i="2"/>
  <c r="O355" i="2" s="1"/>
  <c r="I360" i="2"/>
  <c r="O360" i="2" s="1"/>
  <c r="I364" i="2"/>
  <c r="O364" i="2" s="1"/>
  <c r="I368" i="2"/>
  <c r="O368" i="2" s="1"/>
  <c r="I372" i="2"/>
  <c r="O372" i="2" s="1"/>
  <c r="I377" i="2"/>
  <c r="O377" i="2" s="1"/>
  <c r="I381" i="2"/>
  <c r="O381" i="2" s="1"/>
  <c r="I385" i="2"/>
  <c r="O385" i="2" s="1"/>
  <c r="I389" i="2"/>
  <c r="O389" i="2" s="1"/>
  <c r="I393" i="2"/>
  <c r="O393" i="2" s="1"/>
  <c r="I397" i="2"/>
  <c r="O397" i="2" s="1"/>
  <c r="I401" i="2"/>
  <c r="O401" i="2" s="1"/>
  <c r="I405" i="2"/>
  <c r="O405" i="2" s="1"/>
  <c r="I409" i="2"/>
  <c r="O409" i="2" s="1"/>
  <c r="I413" i="2"/>
  <c r="O413" i="2" s="1"/>
  <c r="I417" i="2"/>
  <c r="O417" i="2" s="1"/>
  <c r="I421" i="2"/>
  <c r="O421" i="2" s="1"/>
  <c r="I425" i="2"/>
  <c r="O425" i="2" s="1"/>
  <c r="I429" i="2"/>
  <c r="O429" i="2" s="1"/>
  <c r="I433" i="2"/>
  <c r="O433" i="2" s="1"/>
  <c r="I437" i="2"/>
  <c r="O437" i="2" s="1"/>
  <c r="I441" i="2"/>
  <c r="O441" i="2" s="1"/>
  <c r="I445" i="2"/>
  <c r="O445" i="2" s="1"/>
  <c r="I449" i="2"/>
  <c r="O449" i="2" s="1"/>
  <c r="I453" i="2"/>
  <c r="O453" i="2" s="1"/>
  <c r="I457" i="2"/>
  <c r="O457" i="2" s="1"/>
  <c r="I461" i="2"/>
  <c r="O461" i="2" s="1"/>
  <c r="I465" i="2"/>
  <c r="O465" i="2" s="1"/>
  <c r="I469" i="2"/>
  <c r="O469" i="2" s="1"/>
  <c r="I474" i="2"/>
  <c r="O474" i="2" s="1"/>
  <c r="I478" i="2"/>
  <c r="O478" i="2" s="1"/>
  <c r="I482" i="2"/>
  <c r="O482" i="2" s="1"/>
  <c r="I486" i="2"/>
  <c r="O486" i="2" s="1"/>
  <c r="I490" i="2"/>
  <c r="O490" i="2" s="1"/>
  <c r="I495" i="2"/>
  <c r="O495" i="2" s="1"/>
  <c r="I499" i="2"/>
  <c r="O499" i="2" s="1"/>
  <c r="I503" i="2"/>
  <c r="O503" i="2" s="1"/>
  <c r="I507" i="2"/>
  <c r="O507" i="2" s="1"/>
  <c r="I511" i="2"/>
  <c r="O511" i="2" s="1"/>
  <c r="I515" i="2"/>
  <c r="O515" i="2" s="1"/>
  <c r="I519" i="2"/>
  <c r="O519" i="2" s="1"/>
  <c r="I523" i="2"/>
  <c r="O523" i="2" s="1"/>
  <c r="I527" i="2"/>
  <c r="O527" i="2" s="1"/>
  <c r="I531" i="2"/>
  <c r="O531" i="2" s="1"/>
  <c r="Q494" i="2" l="1"/>
  <c r="I494" i="2" s="1"/>
  <c r="R376" i="2"/>
  <c r="O376" i="2" s="1"/>
  <c r="R61" i="2"/>
  <c r="O61" i="2" s="1"/>
  <c r="Q376" i="2"/>
  <c r="I376" i="2" s="1"/>
  <c r="Q134" i="2"/>
  <c r="I134" i="2" s="1"/>
  <c r="Q61" i="2"/>
  <c r="I61" i="2" s="1"/>
  <c r="R134" i="2"/>
  <c r="O134" i="2" s="1"/>
  <c r="R473" i="2"/>
  <c r="O473" i="2" s="1"/>
  <c r="R359" i="2"/>
  <c r="O359" i="2" s="1"/>
  <c r="R494" i="2"/>
  <c r="O494" i="2" s="1"/>
  <c r="Q473" i="2"/>
  <c r="I473" i="2" s="1"/>
  <c r="Q359" i="2"/>
  <c r="I359" i="2" s="1"/>
  <c r="Q8" i="2"/>
  <c r="I8" i="2" s="1"/>
  <c r="O9" i="2"/>
  <c r="R8" i="2" s="1"/>
  <c r="O8" i="2" s="1"/>
  <c r="O2" i="2" l="1"/>
  <c r="I3" i="2"/>
</calcChain>
</file>

<file path=xl/sharedStrings.xml><?xml version="1.0" encoding="utf-8"?>
<sst xmlns="http://schemas.openxmlformats.org/spreadsheetml/2006/main" count="1750" uniqueCount="516">
  <si>
    <t>Firma: Firma</t>
  </si>
  <si>
    <t>ASPE10</t>
  </si>
  <si>
    <t>S</t>
  </si>
  <si>
    <t>Příloha k formuláři pro ocenění nabídky</t>
  </si>
  <si>
    <t xml:space="preserve">Stavba: </t>
  </si>
  <si>
    <t>2019-089</t>
  </si>
  <si>
    <t>O</t>
  </si>
  <si>
    <t>Rozpočet:</t>
  </si>
  <si>
    <t>0,00</t>
  </si>
  <si>
    <t>15,00</t>
  </si>
  <si>
    <t>21,00</t>
  </si>
  <si>
    <t>3</t>
  </si>
  <si>
    <t>2</t>
  </si>
  <si>
    <t>SO 02</t>
  </si>
  <si>
    <t>Úprava trakčního vedení a ukolejnění kolejí č. 212-218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</si>
  <si>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</si>
  <si>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</si>
  <si>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</si>
  <si>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</si>
  <si>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</si>
  <si>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</si>
  <si>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</si>
  <si>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</si>
  <si>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</si>
  <si>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</si>
  <si>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</si>
  <si>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</si>
  <si>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</si>
  <si>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</si>
  <si>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</si>
  <si>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</si>
  <si>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</si>
  <si>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</si>
  <si>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74A</t>
  </si>
  <si>
    <t>Základy TV</t>
  </si>
  <si>
    <t>P</t>
  </si>
  <si>
    <t>12</t>
  </si>
  <si>
    <t>11512</t>
  </si>
  <si>
    <t/>
  </si>
  <si>
    <t>ČERPÁNÍ VODY DO 1000 L/MIN</t>
  </si>
  <si>
    <t>HOD</t>
  </si>
  <si>
    <t>PP</t>
  </si>
  <si>
    <t>VV</t>
  </si>
  <si>
    <t>viz. výkaz základů, stožárů a bran</t>
  </si>
  <si>
    <t>TS</t>
  </si>
  <si>
    <t>Položka čerpání vody na povrchu zahrnuje i potrubí, pohotovost záložní čerpací soupravy a zřízení čerpací jímky. Součástí položky je také následná demontáž a likvidace těchto zařízení</t>
  </si>
  <si>
    <t>74A110</t>
  </si>
  <si>
    <t>ZÁKLAD TV HLOUBENÝ V JAKÉKOLIV TŘÍDĚ ZEMINY</t>
  </si>
  <si>
    <t>M3</t>
  </si>
  <si>
    <t>1. Položka obsahuje: – zemní práce pro montáž výkopu včetně bourání zpevněných ploch, dlažby a pod., uvedení narušeného okolí do původního stavu a naložení výkopku – úpravy spojené s uvolněním prostoru pro výkop např. demontáž a montáž oplocení, zajištění výkopu před zaplavením povrchovou vodou, pažení výkopu – dodávku, dopravu, montáž, pronájem mechanizmů a demontáž bednění – dodávku, dopravu a montáž svorníkového koše, technologické výztuže, kovaných svorníků aj. – případně provedení dutiny pro upevnění stožáru TV – dodávku, dopravu a uložení betonové směsi včetně všech technologických opatření spojené s realizací základu podle TKP2. Položka neobsahuje: – přídavnou výztuž, svorníky, koše – odvoz výkopku (viz pol. 74A150) – poplatek za likvidaci odpadů (viz SSD 0)3. Způsob měření:Měří se metry kubické uložené betonové směsi.</t>
  </si>
  <si>
    <t>74A150</t>
  </si>
  <si>
    <t>ODVOZ ZEMINY Z VÝKOPU (NA LIKVIDACI ODPADŮ NEBO JINÉ URČENÉ MÍSTO)</t>
  </si>
  <si>
    <t>M3KM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</si>
  <si>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odpadů3. Způsob měření:Výměra je součtem součinů metrů krychlových vytěženého v rostlém (původním) stavu nebo vybouraného materiálu a jednotlivých vzdáleností v kilometrech.</t>
  </si>
  <si>
    <t>74A310</t>
  </si>
  <si>
    <t>PŘÍDAVNÁ VÝZTUŽ PRO ZÁKLAD TV (POČET VYZTUŽENÝCH HRAN ZÁKLADU)</t>
  </si>
  <si>
    <t>KUS</t>
  </si>
  <si>
    <t>1. Položka obsahuje: –  montáž, materiál a dovoz kompletní ocelové výztuže základu TV (vč. technologické)2. Položka neobsahuje: X3. Způsob měření:Udává se počet kusů kompletní konstrukce nebo práce.</t>
  </si>
  <si>
    <t>74A320</t>
  </si>
  <si>
    <t>KOVANÝ SVORNÍK PRO ZÁKLAD TV</t>
  </si>
  <si>
    <t>1. Položka obsahuje: –  montáž, materiál, dovoz a protikorozní ošetření kovaného svorníku pro základ TV2. Položka neobsahuje: X3. Způsob měření:Udává se počet kusů kompletní konstrukce nebo práce.</t>
  </si>
  <si>
    <t>74A330</t>
  </si>
  <si>
    <t>SVORNÍKOVÝ KOŠ PRO ZÁKLAD TV</t>
  </si>
  <si>
    <t>1. Položka obsahuje: –  montáž, materiál, dovoz a protikorozní ošetření svorníkového koše pro základ TV2. Položka neobsahuje: X3. Způsob měření:Udává se počet kusů kompletní konstrukce nebo práce.</t>
  </si>
  <si>
    <t>74A340</t>
  </si>
  <si>
    <t>KOTEVNÍ SLOUPEK PRO ZÁKLAD TV</t>
  </si>
  <si>
    <t>1. Položka obsahuje: – materiál, montáž a dopravné za kotevní sloupek2. Položka neobsahuje: X3. Způsob měření:Udává se počet kusů kompletní konstrukce nebo práce.</t>
  </si>
  <si>
    <t>7</t>
  </si>
  <si>
    <t>74A350</t>
  </si>
  <si>
    <t>KORUGOVANÁ ROURA PRO ZÁKLAD TV</t>
  </si>
  <si>
    <t>M</t>
  </si>
  <si>
    <t>1. Položka obsahuje: –  materiál, dopravu a montáž korugované PVC roury, včetně zálivky a hlavičky základu2. Položka neobsahuje: X3. Způsob měření:Měří se metr délkový.</t>
  </si>
  <si>
    <t>8</t>
  </si>
  <si>
    <t>74A420</t>
  </si>
  <si>
    <t>OBETONOVÁNÍ STÁVAJÍCÍHO ZÁKLADU</t>
  </si>
  <si>
    <t>1. Položka obsahuje: montáž a materiál  – bourání narušené části základu – obetonování stávajícího základu – odtěžení terénu pro bednění – upevnění KARI sítě na stávající základ – osazení bednění – betonáž – geodetické značky2. Položka neobsahuje:x3. Způsob měření:Měří se metry kubické uložené betonové směsi.</t>
  </si>
  <si>
    <t>74A430</t>
  </si>
  <si>
    <t>HLAVIČKA PRO ZÁKLAD</t>
  </si>
  <si>
    <t>1. Položka obsahuje: montáž a materiál  – bourání betonové hlavičky základu – obetonování stávajícího základu – odtěžení terénu pro bednění – upevnění KARI sítě na stávající základ – osazení bednění – betonáž – geodetické značky2. Položka neobsahuje:x3. Způsob měření:Měří se metry kubické uložené betonové směsi.</t>
  </si>
  <si>
    <t>11</t>
  </si>
  <si>
    <t>74A450</t>
  </si>
  <si>
    <t>ÚPRAVA KABELŮ U ZÁKLADU TV</t>
  </si>
  <si>
    <t>1. Položka obsahuje: montáž a materiál  – ruční výkop v průměrné hloubce 80 cm a šířce 50 cm délky 30m – pažení nebo zajištění výkopu v nezbytném rozsahu – případné čerpání vody – úpravu kabelové trasy včetně ověření polohy2. Položka neobsahuje: X3. Způsob měření:Udává se počet kusů kompletní konstrukce nebo práce pro jeden základ.</t>
  </si>
  <si>
    <t>13</t>
  </si>
  <si>
    <t>74AF11</t>
  </si>
  <si>
    <t>TAŽNÉ HNACÍ VOZIDLO K PRACOVNÍM SOUPRAVÁM (PRO ZÁKLADY - MONTÁŽ)</t>
  </si>
  <si>
    <t>na 1m3 základu je nutná 1hod vozidla</t>
  </si>
  <si>
    <t>1. Položka obsahuje: – kolejové mechanizmy pro výstavbu základů podpěr trakčního vedení – dopravu kolejových mechanismů z mateřského depa do prostoru stavby a zpět2. Položka neobsahuje: X3. Způsob měření:Udává se čas v hodinách bez pohotovostních stavů vozidla.</t>
  </si>
  <si>
    <t>923971</t>
  </si>
  <si>
    <t>ZAJIŠŤOVACÍ ZNAČKA PRO VYTYČENÍ ZÁKLADU TRAKČNÍHO STOŽÁRU</t>
  </si>
  <si>
    <t>viz. výkaz základů, stožárů a bran, geodetické vytyčení základy TV</t>
  </si>
  <si>
    <t>1. Položka obsahuje: – geodetické zaměření a kontrolu připravenosti pro osazení značky – vyvrtání otvoru požadovaného průměru, vlepení zajišťovací značky a další související práce – dodávku a montáž konzolové zajišťovací značky v požadovaném provedení – všechny potřebné pomůcky, stroje, nářadí a pomocný materiál – kontrolní měření – vyhotovení příslušné dokumentace2. Položka neobsahuje: X3. Způsob měření:Udává se počet kusů kompletní konstrukce nebo práce.</t>
  </si>
  <si>
    <t>74B</t>
  </si>
  <si>
    <t>Stožáry TV</t>
  </si>
  <si>
    <t>14</t>
  </si>
  <si>
    <t>74B116</t>
  </si>
  <si>
    <t>STOŽÁR TV OCELOVÝ TRUBKOVÝ DO DUTINY, TYPU T245 NEBO TB245, DÉLKY PŘES 10 M DO 14 M VČETNĚ</t>
  </si>
  <si>
    <t>1. Položka obsahuje: – montáž, materiál a dopravné stožáru typového provedení – protikorozní ošetření stožáru dle TKP – betonáž hlavičky základu2. Položka neobsahuje: – základovou konstrukci3. Způsob měření:Udává se počet kusů trakčních podpěr.</t>
  </si>
  <si>
    <t>15</t>
  </si>
  <si>
    <t>74B215</t>
  </si>
  <si>
    <t>STOŽÁR TV OCELOVÝ TRUBKOVÝ JEDNODUCHÝ NA SVORNÍKY, TYPU TS245 NEBO TSI245, DÉLKY DO 10 M VČETNĚ</t>
  </si>
  <si>
    <t>1. Položka obsahuje: – montáž, materiál a dopravné stožáru typového provedení – protikorozní ošetření stožáru dle TKP – konečnou regulaci stožáru po jeho zatížení2. Položka neobsahuje: – základovou konstrukci3. Způsob měření:Udává se počet kusů trakčních podpěr.</t>
  </si>
  <si>
    <t>16</t>
  </si>
  <si>
    <t>74B416</t>
  </si>
  <si>
    <t>STOŽÁR TV OCELOVÝ TRUBKOVÝ DVOJITÝ BRÁNOVÝ NA SVORNÍKY, TYPU 2TBS245 NEBO 2TBSI245, DÉLKY PŘES 10 M DO 14 M VČETNĚ</t>
  </si>
  <si>
    <t>17</t>
  </si>
  <si>
    <t>74B601</t>
  </si>
  <si>
    <t>STOŽÁR TV OCELOVÝ PŘÍHRADOVÝ TYPU BP DÉLKY 9 M</t>
  </si>
  <si>
    <t>1. Položka obsahuje: – montáž, materiál a dopravné stožáru typového provedení – protikorozní ošetření stožáru dle TKP – konečnou regulaci stožáru po jeho zatížení včetně podmazání patek2. Položka neobsahuje: – základovou konstrukci3. Způsob měření:Udává se počet kusů trakčních podpěr.</t>
  </si>
  <si>
    <t>18</t>
  </si>
  <si>
    <t>74B603</t>
  </si>
  <si>
    <t>STOŽÁR TV OCELOVÝ PŘÍHRADOVÝ TYPU BP DÉLKY 11 M</t>
  </si>
  <si>
    <t>19</t>
  </si>
  <si>
    <t>74B604</t>
  </si>
  <si>
    <t>STOŽÁR TV OCELOVÝ PŘÍHRADOVÝ TYPU BP DÉLKY 12,5 M</t>
  </si>
  <si>
    <t>20</t>
  </si>
  <si>
    <t>74B711</t>
  </si>
  <si>
    <t>BRÁNY NEBO VÝLOŽNÍKY - BŘEVNO TYPU 23L</t>
  </si>
  <si>
    <t>1. Položka obsahuje: – montáž včetně potřebné mechanizace a pomůcek, materiál a dopravné břevna typového provedení – protikorozní ošetření dle TKP2. Položka neobsahuje:X3. Způsob měření:Měří se metr délkový.</t>
  </si>
  <si>
    <t>21</t>
  </si>
  <si>
    <t>74B721</t>
  </si>
  <si>
    <t>PŘIPEVNĚNÍ BŘEVNA BRÁNY NEBO VÝLOŽNÍKU S UKONČENÍM TYPU A NA 1T</t>
  </si>
  <si>
    <t>1. Položka obsahuje: – montáž včetně potřebné mechanizace a pomůcek, materiál a dopravné ukončení břevna typového provedení – protikorozní ošetření dle TKP – konečnou regulaci břevna po jeho zatížení2. Položka neobsahuje:X3. Způsob měření:Udává se počet kusů trakčních podpěr.</t>
  </si>
  <si>
    <t>22</t>
  </si>
  <si>
    <t>74B722</t>
  </si>
  <si>
    <t>PŘIPEVNĚNÍ BŘEVNA BRÁNY NEBO VÝLOŽNÍKU S UKONČENÍM TYPU B NA 2T</t>
  </si>
  <si>
    <t>23</t>
  </si>
  <si>
    <t>74B723</t>
  </si>
  <si>
    <t>PŘIPEVNĚNÍ BŘEVNA BRÁNY NEBO VÝLOŽNÍKU S UKONČENÍM TYPU C NA BP</t>
  </si>
  <si>
    <t>24</t>
  </si>
  <si>
    <t>74B741</t>
  </si>
  <si>
    <t>VYVĚŠENÍ BŘEVNA BRÁNY NEBO VÝLOŽNÍKU NA 1T</t>
  </si>
  <si>
    <t>1. Položka obsahuje: – montáž včetně potřebné mechanizace a pomůcek, materiál a dopravné vyvěšení břevna typového provedení – protikorozní ošetření dle TKP – konečnou regulaci vyvěšení břevna po zatížení brány nebo výložníku2. Položka neobsahuje:X3. Způsob měření:Udává se počet kusů trakčních podpěr.</t>
  </si>
  <si>
    <t>25</t>
  </si>
  <si>
    <t>74B742</t>
  </si>
  <si>
    <t>VYVĚŠENÍ BŘEVNA BRÁNY NEBO VÝLOŽNÍKU NA 2T</t>
  </si>
  <si>
    <t>26</t>
  </si>
  <si>
    <t>74B743</t>
  </si>
  <si>
    <t>VYVĚŠENÍ BŘEVNA BRÁNY NEBO VÝLOŽNÍKU NA BP</t>
  </si>
  <si>
    <t>27</t>
  </si>
  <si>
    <t>74B750</t>
  </si>
  <si>
    <t>SPOJENÍ DVOJICE T STOŽÁRŮ BŘEVÍNKEM</t>
  </si>
  <si>
    <t>1. Položka obsahuje: – montáž včetně potřebné mechanizace a pomůcek, materiál a dopravné břevínka typového provedení včetně upevňovacího materiálu – protikorozní ošetření dle TKP – konečnou regulaci břevínka po jeho zatížení2. Položka neobsahuje:X3. Způsob měření:Udává se počet kusů trakčních podpěr.</t>
  </si>
  <si>
    <t>28</t>
  </si>
  <si>
    <t>74B830</t>
  </si>
  <si>
    <t>OCELOVÁ KONSTRUKCE NESTANDARDNÍ</t>
  </si>
  <si>
    <t>KG</t>
  </si>
  <si>
    <t>1. Položka obsahuje: – všechny náklady na materiál a montáž dodaného zařízení, protikorozně ošetřeného podle TKP se všemi pomocnými doplňujícími součástmi a pracemi s použitím mechanizmů2. Položka neobsahuje: – základovou konstrukci3. Způsob měření:Udává se hmotnost v kilogramech.</t>
  </si>
  <si>
    <t>30</t>
  </si>
  <si>
    <t>74B911</t>
  </si>
  <si>
    <t>PŘÍPLATEK ZA MONTÁŽ BŘEVNA BRÁNY NEBO VÝLOŽNÍKU NAD STÁVAJÍCÍM VEDENÍM</t>
  </si>
  <si>
    <t>1. Položka obsahuje: – příplatek za montáž břevna brany nebo výložníku nad stávajícím vedením včetně poUŽITÝch mechanizmů (samostatně nelze položku použít)2. Položka neobsahuje: X3. Způsob měření:Udává se počet kusů kompletní montážní práce.</t>
  </si>
  <si>
    <t>31</t>
  </si>
  <si>
    <t>74BF11</t>
  </si>
  <si>
    <t>TAŽNÉ HNACÍ VOZIDLO K PRACOVNÍM SOUPRAVÁM (PRO STOŽÁRY A BRÁNY - MONTÁŽ )</t>
  </si>
  <si>
    <t>na 1 stožár nebo 1 bránu je nutná 1 hod vozidla</t>
  </si>
  <si>
    <t>1. Položka obsahuje: – kolejové mechanizmy pro výstavbu podpěr (stožárů, bran, výložníků nebo jiných obdobných konstrukcí) trakčního vedení – dopravu kolejových mechanismů z mateřského depa do prostoru stavby a zpět2. Položka neobsahuje: X3. Způsob měření:Udává se čas v hodinách bez pohotovostních stavů vozidla.</t>
  </si>
  <si>
    <t>29</t>
  </si>
  <si>
    <t>ZAJIŠŤOVACÍ ZNAČKA VYTYČENÍ NIVELETY KOLEJE PRO PŘEDMONTÁŽ BRAN A KONZOL</t>
  </si>
  <si>
    <t>viz. výkaz základů, stožárů a bran, geodetické vytyčení nivelety koleje pro předmontáž bran a konzol</t>
  </si>
  <si>
    <t>74C</t>
  </si>
  <si>
    <t>Vodiče TV</t>
  </si>
  <si>
    <t>32</t>
  </si>
  <si>
    <t>74C111</t>
  </si>
  <si>
    <t>ZÁVĚS TV NA KONZOLE BEZ PŘÍDAVNÉHO LANA</t>
  </si>
  <si>
    <t>viz. soupis sestavení</t>
  </si>
  <si>
    <t>1. Položka obsahuje: – materiál a montáž vč. mechanizmů – protikorozní ošetření podle TKP2. Položka neobsahuje: X3. Způsob měření:Udává se počet kusů kompletní konstrukce nebo práce.</t>
  </si>
  <si>
    <t>33</t>
  </si>
  <si>
    <t>74C121</t>
  </si>
  <si>
    <t>PŘÍPLATEK ZA PLASTOVÝ IZOLÁTOR</t>
  </si>
  <si>
    <t>1. Položka obsahuje: – příplatek na materiál, dodávku a kusové zkoušky izolátoru podle TKP (samostatně nelze položku použít)2. Položka neobsahuje: X3. Způsob měření:Udává se počet kusů kompletní konstrukce nebo práce.</t>
  </si>
  <si>
    <t>34</t>
  </si>
  <si>
    <t>74C134</t>
  </si>
  <si>
    <t>VÝŠKOVÁ A SMĚROVÁ REGULACE KONZOLY NEBO SIK</t>
  </si>
  <si>
    <t>1. Položka obsahuje: – uvolnění a montáž stávajících závěsů troleje a nosného lana vč. potřebných mechanizmů, pomůcek a měření 2. Položka neobsahuje: – závěs TV3. Způsob měření:Udává se počet kusů kompletní konstrukce nebo práce.</t>
  </si>
  <si>
    <t>35</t>
  </si>
  <si>
    <t>74C135</t>
  </si>
  <si>
    <t>SVISLÝ POSUN KONZOLY NA STOŽÁRU</t>
  </si>
  <si>
    <t>1. Položka obsahuje: – demontáž a montáž konzoly vč. mechanizmů a měření – definitivní regulaci konzoly2. Položka neobsahuje: – konzolu a upevňovací materiál3. Způsob měření:Udává se počet kusů kompletní konstrukce nebo práce.</t>
  </si>
  <si>
    <t>36</t>
  </si>
  <si>
    <t>74C137</t>
  </si>
  <si>
    <t>UVOLNĚNÍ A ZPĚTNÁ MONTÁŽ TR NEBO NL V ZÁVĚSU</t>
  </si>
  <si>
    <t>1. Položka obsahuje: – uvolnění lana nebo troleje ze závěsu a jeho opětovná montáž s použitím mechanizmů včetně potřebného měření2. Položka neobsahuje: – materiál3. Způsob měření:Udává se počet kusů kompletní konstrukce nebo práce.</t>
  </si>
  <si>
    <t>37</t>
  </si>
  <si>
    <t>74C221</t>
  </si>
  <si>
    <t>ZÁVĚS SESTAVY TROLEJOVÉHO VEDENÍ NA BRÁNĚ BEZ PŘÍDAVNÉHO LANA</t>
  </si>
  <si>
    <t>1. Položka obsahuje: – všechny náklady na montáž a materiál dodaného zařízení protikorozně ošetřeného podle TKP se všemi pomocnými doplňujícími součástmi a pracemi s použitím mechanizmů2. Položka neobsahuje: X3. Způsob měření:Udává se počet kusů kompletní konstrukce nebo práce.</t>
  </si>
  <si>
    <t>38</t>
  </si>
  <si>
    <t>74C311</t>
  </si>
  <si>
    <t>KŘÍŽENÍ SESTAV</t>
  </si>
  <si>
    <t>39</t>
  </si>
  <si>
    <t>74C312</t>
  </si>
  <si>
    <t>VĚŠÁK TROLEJE ZÁKLADNÍ (PEVNÝ NEBO KLUZNÝ)</t>
  </si>
  <si>
    <t>40</t>
  </si>
  <si>
    <t>74C314</t>
  </si>
  <si>
    <t>ROZPĚRNÁ TYČ</t>
  </si>
  <si>
    <t>41</t>
  </si>
  <si>
    <t>74C315</t>
  </si>
  <si>
    <t>PROUDOVÉ PROPOJENÍ PODÉLNÝCH POLÍ</t>
  </si>
  <si>
    <t>42</t>
  </si>
  <si>
    <t>74C321</t>
  </si>
  <si>
    <t>SPOJKA LAN A TROLEJÍ NEIZOLOVANÁ</t>
  </si>
  <si>
    <t>43</t>
  </si>
  <si>
    <t>74C322</t>
  </si>
  <si>
    <t>SPOJKA LAN A TROLEJÍ IZOLOVANÁ</t>
  </si>
  <si>
    <t>44</t>
  </si>
  <si>
    <t>74C332</t>
  </si>
  <si>
    <t>DĚLIČ V TROLEJI REGULOVATELNÝ NEBO NEUTRÁLNÍ VČETNĚ TABULKY</t>
  </si>
  <si>
    <t>45</t>
  </si>
  <si>
    <t>74C341</t>
  </si>
  <si>
    <t>PEVNÝ BOD KOMPENZOVANÉ SESTAVY</t>
  </si>
  <si>
    <t>46</t>
  </si>
  <si>
    <t>74C342</t>
  </si>
  <si>
    <t>KOTVENÍ PEVNÉHO BODU NA STOŽÁRU (VŠECH TYPŮ), 1 LANO</t>
  </si>
  <si>
    <t>47</t>
  </si>
  <si>
    <t>74C345</t>
  </si>
  <si>
    <t>KOTVENÍ PEVNÉHO BODU NA DVOJICI BRAN</t>
  </si>
  <si>
    <t>48</t>
  </si>
  <si>
    <t>74C351</t>
  </si>
  <si>
    <t>LANO PEVNÝCH BODŮ A ODTAHŮ 50 MM2 BZ NEBO FE</t>
  </si>
  <si>
    <t>1. Položka obsahuje: – všechny náklady na materiál dodaného zařízení – cena položky je vč. ostatních rozpočtových nákladů2. Položka neobsahuje: X3. Způsob měření:Měří se metr délkový v ose vodiče nebo lana.</t>
  </si>
  <si>
    <t>49</t>
  </si>
  <si>
    <t>74C362</t>
  </si>
  <si>
    <t>ODTAH NOSNÉHO LANA A TROLEJE ODDĚLENÝ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</si>
  <si>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</si>
  <si>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50</t>
  </si>
  <si>
    <t>74C411</t>
  </si>
  <si>
    <t>KOTVENÍ SMĚROVÝCH LAN PEVNÉ, 1 NEBO 2 LANA 50-70 MM2</t>
  </si>
  <si>
    <t>51</t>
  </si>
  <si>
    <t>74C412</t>
  </si>
  <si>
    <t>KOTVENÍ SMĚROVÝCH LAN PÉROVÉ, 1 NEBO 2 LANA 50-70 MM2</t>
  </si>
  <si>
    <t>52</t>
  </si>
  <si>
    <t>74C431</t>
  </si>
  <si>
    <t>SMĚROVÁ LANA - PROUDOVÉ PROPOJENÍ</t>
  </si>
  <si>
    <t>53</t>
  </si>
  <si>
    <t>74C432</t>
  </si>
  <si>
    <t>SMĚROVÁ LANA - VLOŽENÁ IZOLACE V PŘÍČNÝCH POLÍCH</t>
  </si>
  <si>
    <t>54</t>
  </si>
  <si>
    <t>74C441</t>
  </si>
  <si>
    <t>TAŽENÍ SMĚROVÝCH A PŘÍČNÝCH LAN 50 MM2 BZ NEBO FE</t>
  </si>
  <si>
    <t>1. Položka obsahuje: – všechny náklady na montáž a materiál dodaného zařízení se všemi pomocnými doplňujícími součástmi a pracemi s použitím mechanizmů2. Položka neobsahuje: X3. Způsob měření:Měří se metr délkový v ose vodiče nebo lana.</t>
  </si>
  <si>
    <t>55</t>
  </si>
  <si>
    <t>74C512</t>
  </si>
  <si>
    <t>POHYBLIVÉ KOTVENÍ SESTAVY TV NA STOŽÁRU - 10 KN</t>
  </si>
  <si>
    <t>56</t>
  </si>
  <si>
    <t>74C522</t>
  </si>
  <si>
    <t>POHYBLIVÉ KOTVENÍ TR NEBO NL NA STOŽÁRU - 10 KN</t>
  </si>
  <si>
    <t>57</t>
  </si>
  <si>
    <t>74C552</t>
  </si>
  <si>
    <t>POHYBLIVÉ KOTVENÍ 2 SESTAV TV NA STOŽÁRU - 2 X 10 KN NEBO 8+10 KN</t>
  </si>
  <si>
    <t>58</t>
  </si>
  <si>
    <t>74C561</t>
  </si>
  <si>
    <t>PEVNÉ KOTVENÍ NA STOŽÁRU DO 15 KN - SESTAVA TV</t>
  </si>
  <si>
    <t>59</t>
  </si>
  <si>
    <t>74C571</t>
  </si>
  <si>
    <t>TAŽENÍ NOSNÉHO LANA 50 MM2 BZ, FE</t>
  </si>
  <si>
    <t>1. Položka obsahuje: – všechny náklady na montáž a materiál dodaného zařízení se všemi pomocnými doplňujícími součástmi – cena položky je vč. ostatních rozpočtových nákladů2. Položka neobsahuje: X3. Způsob měření:Měří se metr délkový v ose vodiče nebo lana.</t>
  </si>
  <si>
    <t>60</t>
  </si>
  <si>
    <t>74C582</t>
  </si>
  <si>
    <t>TAŽENÍ TROLEJE 100 MM2 CU</t>
  </si>
  <si>
    <t>61</t>
  </si>
  <si>
    <t>74C591</t>
  </si>
  <si>
    <t>VÝŠKOVÁ REGULACE TROLEJE</t>
  </si>
  <si>
    <t>1. Položka obsahuje: – všechny náklady na regulaci troleje s použitím mechanizmů – cena položky je vč. ostatních rozpočtových nákladů2. Položka neobsahuje: X3. Způsob měření:Měří se metr délkový v ose vodiče nebo lana.</t>
  </si>
  <si>
    <t>62</t>
  </si>
  <si>
    <t>74C592</t>
  </si>
  <si>
    <t>PŘÍPLATEK ZA ROZVINUTÍ NOSNÉHO LANA NAD DOLNÍM SMĚROVÝM LANEM</t>
  </si>
  <si>
    <t>1. Položka obsahuje: – příplatek na montáž nosného lana (samostatně nelze položku použít)2. Položka neobsahuje: X3. Způsob měření:Měří se metr délkový v ose vodiče nebo lana.</t>
  </si>
  <si>
    <t>63</t>
  </si>
  <si>
    <t>74C596</t>
  </si>
  <si>
    <t>ZAJIŠTĚNÍ KOTVENÍ NL A TR VŠECH SESTAV</t>
  </si>
  <si>
    <t>1. Položka obsahuje: – všechny náklady na regulaci kotvení se všemi pomocnými doplňujícími pracemi vč,mechanismů2. Položka neobsahuje: X3. Způsob měření:Udává se počet kusů kompletní konstrukce nebo práce.</t>
  </si>
  <si>
    <t>64</t>
  </si>
  <si>
    <t>74C5A1</t>
  </si>
  <si>
    <t>DEFINITIVNÍ REGULACE POHYBLIVÉHO KOTVENÍ TROLEJE</t>
  </si>
  <si>
    <t>65</t>
  </si>
  <si>
    <t>74C5A2</t>
  </si>
  <si>
    <t>DEFINITIVNÍ REGULACE POHYBLIVÉHO KOTVENÍ NOSNÉHO LANA</t>
  </si>
  <si>
    <t>66</t>
  </si>
  <si>
    <t>74C612</t>
  </si>
  <si>
    <t>PŘIPEVNĚNÍ OBOUSTRANNÉ LIŠTY PRO KOTVENÍ ZV, NV, OV</t>
  </si>
  <si>
    <t>67</t>
  </si>
  <si>
    <t>74C621</t>
  </si>
  <si>
    <t>KOTVENÍ 1-3 LAN ZV, NV, OV S JEDNODUCHÝMI IZOLÁTORY</t>
  </si>
  <si>
    <t>68</t>
  </si>
  <si>
    <t>74C632</t>
  </si>
  <si>
    <t>PŘIPEVNĚNÍ KONZOLY ZV, NV, OV PRO "V" ZÁVĚS NA STOŽÁR</t>
  </si>
  <si>
    <t>69</t>
  </si>
  <si>
    <t>74C643</t>
  </si>
  <si>
    <t>V ZÁVĚS 1-2 LAN ZV, NV, OV</t>
  </si>
  <si>
    <t>70</t>
  </si>
  <si>
    <t>74C654</t>
  </si>
  <si>
    <t>LISOVANÁ SPOJKA DVOU LAN ZV, NV, OV</t>
  </si>
  <si>
    <t>71</t>
  </si>
  <si>
    <t>74C671</t>
  </si>
  <si>
    <t>TAŽENÍ LANA PRO ZV, NV, OV - 120 MM2 CU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</si>
  <si>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měření:Měří se metr délkový v ose vodiče nebo lana.</t>
  </si>
  <si>
    <t>72</t>
  </si>
  <si>
    <t>74C711</t>
  </si>
  <si>
    <t>POHON ODPOJOVAČE MOTOROVÝ</t>
  </si>
  <si>
    <t>73</t>
  </si>
  <si>
    <t>74C713</t>
  </si>
  <si>
    <t>ODPOJOVAČ NEBO ODPÍNAČ NA STOŽÁRU TV</t>
  </si>
  <si>
    <t>74</t>
  </si>
  <si>
    <t>74C733</t>
  </si>
  <si>
    <t>PROUDOVÉ PROPOJENÍ SESTAV TV</t>
  </si>
  <si>
    <t>75</t>
  </si>
  <si>
    <t>74C810</t>
  </si>
  <si>
    <t>UPEVNĚNÍ KONZOLY - STŘEDOVÉ, STRANOVÉ</t>
  </si>
  <si>
    <t>76</t>
  </si>
  <si>
    <t>74C820</t>
  </si>
  <si>
    <t>UPEVNĚNÍ DVOU KONZOL</t>
  </si>
  <si>
    <t>77</t>
  </si>
  <si>
    <t>74C921</t>
  </si>
  <si>
    <t>PŘÍMÉ UKOLEJNĚNÍ KONSTRUKCE VŠECH TYPŮ (VČETNĚ VÝZTUŽNÝCH DVOJIC) - 1 VODIČ</t>
  </si>
  <si>
    <t>78</t>
  </si>
  <si>
    <t>74C923</t>
  </si>
  <si>
    <t>NEPŘÍMÉ UKOLEJNĚNÍ KONSTRUKCE VŠECH TYPŮ (VČETNĚ VÝZTUŽNÝCH DVOJIC) - 1 VODIČ</t>
  </si>
  <si>
    <t>79</t>
  </si>
  <si>
    <t>74C951</t>
  </si>
  <si>
    <t>MONTÁŽNÍ LÁVKA NA STOŽÁR</t>
  </si>
  <si>
    <t>80</t>
  </si>
  <si>
    <t>74C964</t>
  </si>
  <si>
    <t>PŘIPEVNĚNÍ NÁVĚSTNÍHO ŠTÍTU DO SESTAVY TV</t>
  </si>
  <si>
    <t>81</t>
  </si>
  <si>
    <t>74C967</t>
  </si>
  <si>
    <t>VÝSTRAŽNÁ TABULKA NA STOŽÁRU TV NEBO KONSTRUKCI</t>
  </si>
  <si>
    <t>82</t>
  </si>
  <si>
    <t>74C968</t>
  </si>
  <si>
    <t>TABULKA ČÍSLOVÁNÍ STOŽÁRU NEBO POHONU ODPOJOVAČE</t>
  </si>
  <si>
    <t>83</t>
  </si>
  <si>
    <t>74C973</t>
  </si>
  <si>
    <t>ÚPRAVY STÁVAJÍCÍHO TV - PROVIZORNÍ STAVY ZA 100 M ZPROVOZŇOVANÉ SKUPINY</t>
  </si>
  <si>
    <t>1. Položka obsahuje: – veškeré další práce a úpravy na stávajícím TV, nutné ke zprovoznění TV2. Položka neobsahuje: X3. Způsob měření:Udává se počet kusů kompletní konstrukce nebo práce.</t>
  </si>
  <si>
    <t>84</t>
  </si>
  <si>
    <t>74C974</t>
  </si>
  <si>
    <t>AKTUALIZACE KSU A TP DLE KOLEJOVÝCH POSTUPŮ ZA 100 M ZPROVOZŇOVANÉ SKUPINY</t>
  </si>
  <si>
    <t>1. Položka obsahuje: – veškeré další práce na aktualizaci KSU a TP po každém stavebním postupu2. Položka neobsahuje: X3. Způsob měření:Udává se počet kusů kompletní konstrukce nebo práce.</t>
  </si>
  <si>
    <t>85</t>
  </si>
  <si>
    <t>74C976</t>
  </si>
  <si>
    <t>ZPRACOVÁNÍ KSU A TP PRO ÚČELY ZAVEDENÍ DO PROVOZU ZA 100 M ZPROVOZŇOVANÉ SKUPINY</t>
  </si>
  <si>
    <t>1. Položka obsahuje: – veškeré další práce pro zpracování a odsouhlasení KSU a TP při uvádění do provozu2. Položka neobsahuje: X3. Způsob měření:Udává se počet kusů kompletní konstrukce nebo práce.</t>
  </si>
  <si>
    <t>87</t>
  </si>
  <si>
    <t>74CF11</t>
  </si>
  <si>
    <t>TAŽNÉ HNACÍ VOZIDLO K PRACOVNÍM SOUPRAVÁM (PRO VODIČE - MONTÁŽ)</t>
  </si>
  <si>
    <t>1. Položka obsahuje: – kolejové mechanizmy pro výstavbu  trakčního vedení – dopravu kolejových mechanismů z mateřského depa do prostoru stavby a zpět2. Položka neobsahuje: X3. Způsob měření:Udává se čas v hodinách bez pohotovostních stavů vozidla.</t>
  </si>
  <si>
    <t>86</t>
  </si>
  <si>
    <t>ZAJIŠŤOVACÍ ZNAČKA PRO ZAMĚŘENÍ ZÁKLADU A STOŽÁRU TRAKČNÍHO VEDENÍ</t>
  </si>
  <si>
    <t>viz. výkaz základů, stožárů a bran, zaměření skutečného provedení základů a stožárů trakčního vedení</t>
  </si>
  <si>
    <t>74F</t>
  </si>
  <si>
    <t>Nátěry TV</t>
  </si>
  <si>
    <t>88</t>
  </si>
  <si>
    <t>74F220</t>
  </si>
  <si>
    <t>NÁTĚR SVORNÍKŮ STÁVAJÍCÍHO ZÁKLADU TV</t>
  </si>
  <si>
    <t>1. Položka obsahuje: – nátěr, očištění, odrezivění a materiál (barva, ředidlo, odrezovač), nátěr proveden dle TKP2. Položka neobsahuje: X3. Způsob měření:Udává se počet kusů kompletní konstrukce nebo práce.</t>
  </si>
  <si>
    <t>89</t>
  </si>
  <si>
    <t>74F231</t>
  </si>
  <si>
    <t>BEZPEČNOSTNÍ PRUH NA PODPĚŘE TV ČERNOŽLUTÝ</t>
  </si>
  <si>
    <t>90</t>
  </si>
  <si>
    <t>74F232</t>
  </si>
  <si>
    <t>BEZPEČNOSTNÍ PRUH NA PODPĚŘE TV BÍLOČERVENÝ</t>
  </si>
  <si>
    <t>91</t>
  </si>
  <si>
    <t>74F250</t>
  </si>
  <si>
    <t>REKONSTRUKCE NÁTĚRŮ STÁVAJÍCÍCH PODPĚR - ODREZIVĚNÍ A OČIŠTĚNÍ (DLE TKP)</t>
  </si>
  <si>
    <t>M2</t>
  </si>
  <si>
    <t>1. Položka obsahuje: – 2xnátěr, očištění, odrezivění a materiál (barva, ředidlo, odrezovač), nátěr proveden dle TKP2. Položka neobsahuje: X3. Způsob měření:Měří se plocha v metrech čtverečných.</t>
  </si>
  <si>
    <t>74G</t>
  </si>
  <si>
    <t>Demontáže TV</t>
  </si>
  <si>
    <t>115</t>
  </si>
  <si>
    <t>74EF11</t>
  </si>
  <si>
    <t>HNACÍ KOLEJOVÁ VOZIDLA DEMONTÁŽNÍCH SOUPRAV PRO PRÁCE NA TV</t>
  </si>
  <si>
    <t>viz. polohový plán</t>
  </si>
  <si>
    <t>1. Položka obsahuje: – kolejové mechanizmy demontáže TV – dopravu kolejových mechanismů z mateřského depa do prostoru stavby a zpět2. Položka neobsahuje: X3. Způsob měření:Udává se čas v hodinách bez pohotovostních stavů vozidla.</t>
  </si>
  <si>
    <t>92</t>
  </si>
  <si>
    <t>74F411</t>
  </si>
  <si>
    <t>DEMONTÁŽ BETONOVÝCH ZÁKLADŮ TV</t>
  </si>
  <si>
    <t>1. Položka obsahuje: – demontáž stávajícího betonového základu se všemi pomocnými doplňujícími úpravami pro uvedení do požadovaného stavu a s přepravou a dovozem potřebných mechanizmů k uvedené činnosti – naložení vybouraného materiálu na dopravní prostředek2. Položka neobsahuje: – odvoz vybouraného materiálu – poplatek za likvidaci odpadů (nacení se dle SSD 0)3. Způsob měření:Měří se metr krychlový.</t>
  </si>
  <si>
    <t>93</t>
  </si>
  <si>
    <t>74F422</t>
  </si>
  <si>
    <t>DEMONTÁŽ OCELOVÝCH STOŽÁRŮ TRUBKOVÝCH NEBO PROFILOVÝCH</t>
  </si>
  <si>
    <t>1. Položka obsahuje: – všechny náklady na demontáž stávajícího zařízení se všemi pomocnými doplňujícími úpravami pro jeho likvidaci – naložení a odvoz vybouraného materiálu na určené místo pro stavbu2. Položka neobsahuje: – poplatek za likvidaci odpadů (nacení se dle SSD 0)3. Způsob měření:Udává se počet kusů kompletní konstrukce nebo práce.</t>
  </si>
  <si>
    <t>94</t>
  </si>
  <si>
    <t>74F423</t>
  </si>
  <si>
    <t>DEMONTÁŽ OCELOVÝCH STOŽÁRŮ PŘÍHRADOVÝCH</t>
  </si>
  <si>
    <t>95</t>
  </si>
  <si>
    <t>74F425</t>
  </si>
  <si>
    <t>DEMONTÁŽ BRAN A KRAKORCŮ (VČETNĚ VYVĚŠENÍ A UKONČENÍ)</t>
  </si>
  <si>
    <t>96</t>
  </si>
  <si>
    <t>74F426</t>
  </si>
  <si>
    <t>DEMONTÁŽ MONTÁŽNÍ LÁVKY PRO ODPOJOVAČ</t>
  </si>
  <si>
    <t>97</t>
  </si>
  <si>
    <t>74F427</t>
  </si>
  <si>
    <t>DEMONTÁŽ OVLÁDACÍ LÁVKY PRO ODPOJOVAČ VČETNĚ ŽEBŘÍKU</t>
  </si>
  <si>
    <t>98</t>
  </si>
  <si>
    <t>74F429</t>
  </si>
  <si>
    <t>DEMONTÁŽ NESTANDARDNÍCH KOVOVÝCH KONSTRUKCÍ</t>
  </si>
  <si>
    <t>1. Položka obsahuje: – všechny náklady na demontáž stávajícího zařízení se všemi pomocnými doplňujícími úpravami pro jeho likvidaci –  naložení a odvoz vybouraného materiálu na určené místo pro stavbu2. Položka neobsahuje: – poplatek za likvidaci odpadů (nacení se dle SSD 0)3. Způsob měření:Udává se hmotnost v kilogramech.</t>
  </si>
  <si>
    <t>99</t>
  </si>
  <si>
    <t>74F432</t>
  </si>
  <si>
    <t>DEMONTÁŽ PŘÍČNÝCH LAN SMĚROVÝCH (VČETNĚ KOTVENÍ)</t>
  </si>
  <si>
    <t>1. Položka obsahuje: – všechny náklady na demontáž stávajícího zařízení se všemi pomocnými doplňujícími úpravami pro jeho likvidaci – naložení a odvoz demontovaného materiálu na určené místo pro stavbu2. Položka neobsahuje: – poplatek za likvidaci odpadů (nacení se dle SSD 0)3. Způsob měření:Udává se počet kusů kompletní konstrukce nebo práce.</t>
  </si>
  <si>
    <t>100</t>
  </si>
  <si>
    <t>74F433</t>
  </si>
  <si>
    <t>DEMONTÁŽ OTOČNÝCH KONZOL TV VČETNĚ UPEVNĚNÍ</t>
  </si>
  <si>
    <t>101</t>
  </si>
  <si>
    <t>74F435</t>
  </si>
  <si>
    <t>DEMONTÁŽ ZÁVĚSŮ TV NA BRÁNĚ</t>
  </si>
  <si>
    <t>102</t>
  </si>
  <si>
    <t>74F438</t>
  </si>
  <si>
    <t>DEMONTÁŽ ODTAHŮ TR A NL (SPOLEČNÝCH NEBO ODDĚLENÝCH)</t>
  </si>
  <si>
    <t>103</t>
  </si>
  <si>
    <t>74F441</t>
  </si>
  <si>
    <t>DEMONTÁŽ DĚLIČŮ</t>
  </si>
  <si>
    <t>104</t>
  </si>
  <si>
    <t>74F443</t>
  </si>
  <si>
    <t>DEMONTÁŽ KOTVENÍ TR NEBO NL PEVNÝCH</t>
  </si>
  <si>
    <t>105</t>
  </si>
  <si>
    <t>74F444</t>
  </si>
  <si>
    <t>DEMONTÁŽ KOTVENÍ TR NEBO NL POHYBLIVÝCH</t>
  </si>
  <si>
    <t>106</t>
  </si>
  <si>
    <t>74F446</t>
  </si>
  <si>
    <t>DEMONTÁŽ ODPOJOVAČE NEBO ODPÍNAČE S POHONEM VČETNĚ TÁHEL A UPEVŇOVACÍCH LIŠT</t>
  </si>
  <si>
    <t>107</t>
  </si>
  <si>
    <t>74F455</t>
  </si>
  <si>
    <t>DEMONTÁŽ VĚŠÁKŮ TROLEJE</t>
  </si>
  <si>
    <t>108</t>
  </si>
  <si>
    <t>74F456</t>
  </si>
  <si>
    <t>DEMONTÁŽ PROUDOVÝCH PROPOJENÍ PODÉLNÝCH A PŘÍČNÝCH</t>
  </si>
  <si>
    <t>109</t>
  </si>
  <si>
    <t>74F457</t>
  </si>
  <si>
    <t>DEMONTÁŽ VLOŽENÝCH IZOLACÍ V PODÉLNÝCH A PŘÍČNÝCH POLÍCH</t>
  </si>
  <si>
    <t>110</t>
  </si>
  <si>
    <t>74F459</t>
  </si>
  <si>
    <t>DEMONTÁŽ UKOLEJNĚNÍ KONSTRUKCÍ A PODPĚR VČETNĚ UCHYCENÍ A VODIČE</t>
  </si>
  <si>
    <t>111</t>
  </si>
  <si>
    <t>74F463</t>
  </si>
  <si>
    <t>DEMONTÁŽ NÁVĚSTÍ PRO ELEKTRICKÝ PROVOZ</t>
  </si>
  <si>
    <t>112</t>
  </si>
  <si>
    <t>74F464</t>
  </si>
  <si>
    <t>DEMONTÁŽ TROLEJE VČETNĚ NÁSTAVKŮ, VĚŠÁKŮ, PROPOJEK A SPOJEK STŘIHÁNÍM</t>
  </si>
  <si>
    <t>1. Položka obsahuje: – všechny náklady na demontáž stávajícího zařízení se všemi pomocnými doplňujícími úpravami pro jeho likvidaci - naložení a odvoz demontovaného materiálu na určené místo pro stavbu2. Položka neobsahuje: – poplatek za likvidaci odpadů (nacení se dle SSD 0)3. Způsob měření:Měří se na metr délky  vodiče nebo lana.</t>
  </si>
  <si>
    <t>113</t>
  </si>
  <si>
    <t>74F466</t>
  </si>
  <si>
    <t>DEMONTÁŽ LAN NOSNÝCH VČETNĚ NÁSTAVKŮ, PROPOJEK A SPOJEK STŘIHÁNÍM</t>
  </si>
  <si>
    <t>114</t>
  </si>
  <si>
    <t>74F491</t>
  </si>
  <si>
    <t>DEMONTÁŽ - ODVOZ (NA LIKVIDACI ODPADŮ NEBO JINÉ URČENÉ MÍSTO)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</si>
  <si>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vytěženého v rostlém (původním) stavu nebo vybouraného materiálu a jednotlivých vzdáleností v kilometrech.</t>
  </si>
  <si>
    <t>74H</t>
  </si>
  <si>
    <t>Poplatky za skládky</t>
  </si>
  <si>
    <t>116</t>
  </si>
  <si>
    <t>15111</t>
  </si>
  <si>
    <t>POPLATKY ZA LIKVIDACI ODPADŮ NEKONTAMINOVANÝCH - 17 05 04 VYTĚŽENÉ ZEMINY A HORNINY - I. TŘÍDA TĚŽITELNOSTI (ZEMINA)</t>
  </si>
  <si>
    <t>T</t>
  </si>
  <si>
    <t>přepočet kubatury na tuny -t=1,8*m3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</si>
  <si>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</si>
  <si>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117</t>
  </si>
  <si>
    <t>15140</t>
  </si>
  <si>
    <t>POPLATKY ZA LIKVIDACI ODPADŮ NEKONTAMINOVANÝCH - 17 01 01 BETON Z DEMOLIC OBJEKTŮ, ZÁKLADŮ TV</t>
  </si>
  <si>
    <t>přepočet kubatury na tuny -t=2,1*m3</t>
  </si>
  <si>
    <t>118</t>
  </si>
  <si>
    <t>15220</t>
  </si>
  <si>
    <t>POPLATKY ZA LIKVIDACI ODPADŮ NEKONTAMINOVANÝCH - 17 01 01 KŮLY A SLOUPY BETONOVÉ</t>
  </si>
  <si>
    <t>přepočet kubatury na tuny - stožár 1,5t, závaží kotvení 0,5t</t>
  </si>
  <si>
    <t>119</t>
  </si>
  <si>
    <t>15270</t>
  </si>
  <si>
    <t>POPLATKY ZA LIKVIDACI ODPADŮ NEKONTAMINOVANÝCH - 17 01 03 IZOLÁTORY PORCELÁNOVÉ</t>
  </si>
  <si>
    <t>přepočet kubatury na tuny - izolátor 11kg</t>
  </si>
  <si>
    <t>120</t>
  </si>
  <si>
    <t>15280</t>
  </si>
  <si>
    <t>POPLATKY ZA LIKVIDACI ODPADŮ NEKONTAMINOVANÝCH - 17 01 03 ODPOJOVAČE-OCEL, PORCELÁN 100KG</t>
  </si>
  <si>
    <t>přepočet kubatury na tuny - odpojovač 100kg</t>
  </si>
  <si>
    <t>74I</t>
  </si>
  <si>
    <t>Zkoušky a revize</t>
  </si>
  <si>
    <t>125</t>
  </si>
  <si>
    <t>747611</t>
  </si>
  <si>
    <t>MĚŘENÍ EMC A EMI DLE ČSN EN 50 121 V ROZSAHU PS/SO</t>
  </si>
  <si>
    <t>viz. technická zpráva</t>
  </si>
  <si>
    <t>1. Položka obsahuje: – cenu za měření dle příslušných norem a předpisů, včetně vystavení protokolu2. Položka neobsahuje: X3. Způsob měření:Udává se počet kusů kompletní konstrukce nebo práce.</t>
  </si>
  <si>
    <t>121</t>
  </si>
  <si>
    <t>74F312</t>
  </si>
  <si>
    <t>MĚŘENÍ PARAMETRŮ TV STATICKÉ</t>
  </si>
  <si>
    <t>KM</t>
  </si>
  <si>
    <t>1. Položka obsahuje: – měření parametrů TV pro revizi a dokumentaci skutečného provedení – dopravu kolejových mechanismů z mateřského depa do prostoru stavby a zpět2. Položka neobsahuje: X3. Způsob měření:Měří se projeté kilometry při měření, tj. bez režijních jízd.</t>
  </si>
  <si>
    <t>122</t>
  </si>
  <si>
    <t>74F313</t>
  </si>
  <si>
    <t>MĚŘENÍ ELEKTRICKÝCH VLASTNOSTÍ TV</t>
  </si>
  <si>
    <t>1. Položka obsahuje: – měření elektrických parametrů TV pro zpracování revize – dopravu kolejových mechanismů z mateřského depa do prostoru stavby a zpět2. Položka neobsahuje: X3. Způsob měření:Měří se projeté kilometry při měření, tj. bez režijních jízd.</t>
  </si>
  <si>
    <t>123</t>
  </si>
  <si>
    <t>74F314</t>
  </si>
  <si>
    <t>MĚŘENÍ DOTYKOVÉHO NAPĚTÍ U VODIVÉ KONSTRUKCE</t>
  </si>
  <si>
    <t>124</t>
  </si>
  <si>
    <t>74F315</t>
  </si>
  <si>
    <t>MĚŘENÍ ELEKTRICKÉHO ODPORU ZÁKLADU</t>
  </si>
  <si>
    <t>126</t>
  </si>
  <si>
    <t>74F321</t>
  </si>
  <si>
    <t>PROTOKOL ZPŮSOBILOSTI</t>
  </si>
  <si>
    <t>1. Položka obsahuje: – vyhotovení dokladu právnickou osobou o trolejových vedeních a trakčních zařízeních2. Položka neobsahuje: X3. Způsob měření:Udává se počet kusů kompletní konstrukce nebo práce.</t>
  </si>
  <si>
    <t>127</t>
  </si>
  <si>
    <t>74F322</t>
  </si>
  <si>
    <t>REVIZNÍ ZPRÁVA</t>
  </si>
  <si>
    <t>1. Položka obsahuje: – revizi autorizovaným revizním technikem na zařízeních trakčního vedení podle požadavku ČSN, včetně hodnocení2. Položka neobsahuje: X3. Způsob měření:Udává se počet kusů kompletní konstrukce nebo práce.</t>
  </si>
  <si>
    <t>128</t>
  </si>
  <si>
    <t>74F323</t>
  </si>
  <si>
    <t>PROTOKOL UTZ</t>
  </si>
  <si>
    <t>1. Položka obsahuje: – protokol autorizovaným revizním technikem na zařízeních trakčního vedení podle požadavku ČSN, včetně hodnocení2. Položka neobsahuje: X3. Způsob měření:Udává se počet kusů kompletní konstrukce nebo práce.</t>
  </si>
  <si>
    <t>129</t>
  </si>
  <si>
    <t>74F331</t>
  </si>
  <si>
    <t>TECHNICKÁ POMOC PŘI VÝSTAVBĚ TV</t>
  </si>
  <si>
    <t>1. Položka obsahuje: – zajištění pracoviště TDI vč. nájmu pracovníků a poUŽITÝch mechanismů nutných k výkonu2. Položka neobsahuje: X3. Způsob měření:Udává se čas v hodinách.</t>
  </si>
  <si>
    <t>130</t>
  </si>
  <si>
    <t>74F332</t>
  </si>
  <si>
    <t>VÝKON ORGANIZAČNÍCH JEDNOTEK SPRÁVCE</t>
  </si>
  <si>
    <t>počet výluk viz. technická zpráva * 1h/výluku</t>
  </si>
  <si>
    <t>1. Položka obsahuje: – zajištění pracoviště správcem TV (zkratování TV), zajištění přejezdů správcem TV vč. nájmu pracovníků a poUŽITÝch mechanismů nutných k výkonu2. Položka neobsahuje: X3. Způsob měření:Udává se čas v hodinách.</t>
  </si>
  <si>
    <t>Rekonstrukce TV v žst. Přerov přednádraží, II.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</si>
</sst>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0"/>
      <name val="Arial"/>
    </font>
    <font>
      <b/>
      <sz val="16"/>
      <color indexed="8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>
      <alignment vertical="center"/>
    </xf>
    <xf numFmtId="0" fontId="4" fillId="2" borderId="2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2" fillId="2" borderId="5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0" xfId="0" applyFill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0" fillId="2" borderId="2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C8723727-925C-4DCA-865D-51E253391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34"/>
  <sheetViews>
    <sheetView tabSelected="1" zoomScaleNormal="100" workbookViewId="0">
      <pane ySplit="7" topLeftCell="A8" activePane="bottomLeft" state="frozen"/>
      <selection pane="bottomLeft" activeCell="E4" sqref="E4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11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0+O8+O61+O134+O359+O376+O473+O494</f>
        <v>0</v>
      </c>
      <c r="P2" t="s">
        <v>11</v>
      </c>
    </row>
    <row r="3" spans="1:18" ht="15" customHeight="1" x14ac:dyDescent="0.2">
      <c r="A3" t="s">
        <v>2</v>
      </c>
      <c r="B3" s="6" t="s">
        <v>4</v>
      </c>
      <c r="C3" s="30" t="s">
        <v>5</v>
      </c>
      <c r="D3" s="28"/>
      <c r="E3" s="7" t="s">
        <v>515</v>
      </c>
      <c r="F3" s="1"/>
      <c r="G3" s="5"/>
      <c r="H3" s="4" t="s">
        <v>13</v>
      </c>
      <c r="I3" s="27">
        <f>0+I8+I61+I134+I359+I376+I473+I494</f>
        <v>0</v>
      </c>
      <c r="O3" t="s">
        <v>8</v>
      </c>
      <c r="P3" t="s">
        <v>12</v>
      </c>
    </row>
    <row r="4" spans="1:18" ht="15" customHeight="1" x14ac:dyDescent="0.2">
      <c r="A4" t="s">
        <v>6</v>
      </c>
      <c r="B4" s="9" t="s">
        <v>7</v>
      </c>
      <c r="C4" s="31" t="s">
        <v>13</v>
      </c>
      <c r="D4" s="32"/>
      <c r="E4" s="10" t="s">
        <v>14</v>
      </c>
      <c r="F4" s="3"/>
      <c r="G4" s="3"/>
      <c r="H4" s="11"/>
      <c r="I4" s="11"/>
      <c r="O4" t="s">
        <v>9</v>
      </c>
      <c r="P4" t="s">
        <v>12</v>
      </c>
    </row>
    <row r="5" spans="1:18" ht="12.75" customHeight="1" x14ac:dyDescent="0.2">
      <c r="A5" s="29" t="s">
        <v>15</v>
      </c>
      <c r="B5" s="29" t="s">
        <v>17</v>
      </c>
      <c r="C5" s="29" t="s">
        <v>19</v>
      </c>
      <c r="D5" s="29" t="s">
        <v>20</v>
      </c>
      <c r="E5" s="29" t="s">
        <v>21</v>
      </c>
      <c r="F5" s="29" t="s">
        <v>23</v>
      </c>
      <c r="G5" s="29" t="s">
        <v>25</v>
      </c>
      <c r="H5" s="29" t="s">
        <v>27</v>
      </c>
      <c r="I5" s="29"/>
      <c r="O5" t="s">
        <v>10</v>
      </c>
      <c r="P5" t="s">
        <v>12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8" t="s">
        <v>28</v>
      </c>
      <c r="I6" s="8" t="s">
        <v>30</v>
      </c>
    </row>
    <row r="7" spans="1:18" ht="12.75" customHeight="1" x14ac:dyDescent="0.2">
      <c r="A7" s="8" t="s">
        <v>16</v>
      </c>
      <c r="B7" s="8" t="s">
        <v>18</v>
      </c>
      <c r="C7" s="8" t="s">
        <v>12</v>
      </c>
      <c r="D7" s="8" t="s">
        <v>11</v>
      </c>
      <c r="E7" s="8" t="s">
        <v>22</v>
      </c>
      <c r="F7" s="8" t="s">
        <v>24</v>
      </c>
      <c r="G7" s="8" t="s">
        <v>26</v>
      </c>
      <c r="H7" s="8" t="s">
        <v>29</v>
      </c>
      <c r="I7" s="8" t="s">
        <v>31</v>
      </c>
    </row>
    <row r="8" spans="1:18" ht="12.75" customHeight="1" x14ac:dyDescent="0.2">
      <c r="A8" s="11" t="s">
        <v>32</v>
      </c>
      <c r="B8" s="11"/>
      <c r="C8" s="13" t="s">
        <v>33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x14ac:dyDescent="0.2">
      <c r="A9" s="12" t="s">
        <v>35</v>
      </c>
      <c r="B9" s="16" t="s">
        <v>36</v>
      </c>
      <c r="C9" s="16" t="s">
        <v>37</v>
      </c>
      <c r="D9" s="12" t="s">
        <v>38</v>
      </c>
      <c r="E9" s="17" t="s">
        <v>39</v>
      </c>
      <c r="F9" s="18" t="s">
        <v>40</v>
      </c>
      <c r="G9" s="19">
        <v>84.5</v>
      </c>
      <c r="H9" s="20">
        <v>0</v>
      </c>
      <c r="I9" s="20">
        <f>ROUND(ROUND(H9,2)*ROUND(G9,3),2)</f>
        <v>0</v>
      </c>
      <c r="O9">
        <f>(I9*21)/100</f>
        <v>0</v>
      </c>
      <c r="P9" t="s">
        <v>12</v>
      </c>
    </row>
    <row r="10" spans="1:18" x14ac:dyDescent="0.2">
      <c r="A10" s="21" t="s">
        <v>41</v>
      </c>
      <c r="E10" s="22" t="s">
        <v>38</v>
      </c>
    </row>
    <row r="11" spans="1:18" x14ac:dyDescent="0.2">
      <c r="A11" s="23" t="s">
        <v>42</v>
      </c>
      <c r="E11" s="24" t="s">
        <v>43</v>
      </c>
    </row>
    <row r="12" spans="1:18" ht="38.25" x14ac:dyDescent="0.2">
      <c r="A12" t="s">
        <v>44</v>
      </c>
      <c r="E12" s="22" t="s">
        <v>45</v>
      </c>
    </row>
    <row r="13" spans="1:18" x14ac:dyDescent="0.2">
      <c r="A13" s="12" t="s">
        <v>35</v>
      </c>
      <c r="B13" s="16" t="s">
        <v>18</v>
      </c>
      <c r="C13" s="16" t="s">
        <v>46</v>
      </c>
      <c r="D13" s="12" t="s">
        <v>38</v>
      </c>
      <c r="E13" s="17" t="s">
        <v>47</v>
      </c>
      <c r="F13" s="18" t="s">
        <v>48</v>
      </c>
      <c r="G13" s="19">
        <v>166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12</v>
      </c>
    </row>
    <row r="14" spans="1:18" x14ac:dyDescent="0.2">
      <c r="A14" s="21" t="s">
        <v>41</v>
      </c>
      <c r="E14" s="22" t="s">
        <v>38</v>
      </c>
    </row>
    <row r="15" spans="1:18" x14ac:dyDescent="0.2">
      <c r="A15" s="23" t="s">
        <v>42</v>
      </c>
      <c r="E15" s="24" t="s">
        <v>43</v>
      </c>
    </row>
    <row r="16" spans="1:18" ht="153" x14ac:dyDescent="0.2">
      <c r="A16" t="s">
        <v>44</v>
      </c>
      <c r="E16" s="22" t="s">
        <v>49</v>
      </c>
    </row>
    <row r="17" spans="1:16" ht="25.5" x14ac:dyDescent="0.2">
      <c r="A17" s="12" t="s">
        <v>35</v>
      </c>
      <c r="B17" s="16" t="s">
        <v>12</v>
      </c>
      <c r="C17" s="16" t="s">
        <v>50</v>
      </c>
      <c r="D17" s="12" t="s">
        <v>38</v>
      </c>
      <c r="E17" s="17" t="s">
        <v>51</v>
      </c>
      <c r="F17" s="18" t="s">
        <v>52</v>
      </c>
      <c r="G17" s="19">
        <v>8300</v>
      </c>
      <c r="H17" s="20">
        <v>0</v>
      </c>
      <c r="I17" s="20">
        <f>ROUND(ROUND(H17,2)*ROUND(G17,3),2)</f>
        <v>0</v>
      </c>
      <c r="O17">
        <f>(I17*21)/100</f>
        <v>0</v>
      </c>
      <c r="P17" t="s">
        <v>12</v>
      </c>
    </row>
    <row r="18" spans="1:16" x14ac:dyDescent="0.2">
      <c r="A18" s="21" t="s">
        <v>41</v>
      </c>
      <c r="E18" s="22" t="s">
        <v>38</v>
      </c>
    </row>
    <row r="19" spans="1:16" x14ac:dyDescent="0.2">
      <c r="A19" s="23" t="s">
        <v>42</v>
      </c>
      <c r="E19" s="24" t="s">
        <v>43</v>
      </c>
    </row>
    <row r="20" spans="1:16" ht="76.5" x14ac:dyDescent="0.2">
      <c r="A20" t="s">
        <v>44</v>
      </c>
      <c r="E20" s="22" t="s">
        <v>53</v>
      </c>
    </row>
    <row r="21" spans="1:16" ht="25.5" x14ac:dyDescent="0.2">
      <c r="A21" s="12" t="s">
        <v>35</v>
      </c>
      <c r="B21" s="16" t="s">
        <v>11</v>
      </c>
      <c r="C21" s="16" t="s">
        <v>54</v>
      </c>
      <c r="D21" s="12" t="s">
        <v>38</v>
      </c>
      <c r="E21" s="17" t="s">
        <v>55</v>
      </c>
      <c r="F21" s="18" t="s">
        <v>56</v>
      </c>
      <c r="G21" s="19">
        <v>42</v>
      </c>
      <c r="H21" s="20">
        <v>0</v>
      </c>
      <c r="I21" s="20">
        <f>ROUND(ROUND(H21,2)*ROUND(G21,3),2)</f>
        <v>0</v>
      </c>
      <c r="O21">
        <f>(I21*21)/100</f>
        <v>0</v>
      </c>
      <c r="P21" t="s">
        <v>12</v>
      </c>
    </row>
    <row r="22" spans="1:16" x14ac:dyDescent="0.2">
      <c r="A22" s="21" t="s">
        <v>41</v>
      </c>
      <c r="E22" s="22" t="s">
        <v>38</v>
      </c>
    </row>
    <row r="23" spans="1:16" x14ac:dyDescent="0.2">
      <c r="A23" s="23" t="s">
        <v>42</v>
      </c>
      <c r="E23" s="24" t="s">
        <v>43</v>
      </c>
    </row>
    <row r="24" spans="1:16" ht="38.25" x14ac:dyDescent="0.2">
      <c r="A24" t="s">
        <v>44</v>
      </c>
      <c r="E24" s="22" t="s">
        <v>57</v>
      </c>
    </row>
    <row r="25" spans="1:16" x14ac:dyDescent="0.2">
      <c r="A25" s="12" t="s">
        <v>35</v>
      </c>
      <c r="B25" s="16" t="s">
        <v>22</v>
      </c>
      <c r="C25" s="16" t="s">
        <v>58</v>
      </c>
      <c r="D25" s="12" t="s">
        <v>38</v>
      </c>
      <c r="E25" s="17" t="s">
        <v>59</v>
      </c>
      <c r="F25" s="18" t="s">
        <v>56</v>
      </c>
      <c r="G25" s="19">
        <v>96</v>
      </c>
      <c r="H25" s="20">
        <v>0</v>
      </c>
      <c r="I25" s="20">
        <f>ROUND(ROUND(H25,2)*ROUND(G25,3),2)</f>
        <v>0</v>
      </c>
      <c r="O25">
        <f>(I25*21)/100</f>
        <v>0</v>
      </c>
      <c r="P25" t="s">
        <v>12</v>
      </c>
    </row>
    <row r="26" spans="1:16" x14ac:dyDescent="0.2">
      <c r="A26" s="21" t="s">
        <v>41</v>
      </c>
      <c r="E26" s="22" t="s">
        <v>38</v>
      </c>
    </row>
    <row r="27" spans="1:16" x14ac:dyDescent="0.2">
      <c r="A27" s="23" t="s">
        <v>42</v>
      </c>
      <c r="E27" s="24" t="s">
        <v>43</v>
      </c>
    </row>
    <row r="28" spans="1:16" ht="38.25" x14ac:dyDescent="0.2">
      <c r="A28" t="s">
        <v>44</v>
      </c>
      <c r="E28" s="22" t="s">
        <v>60</v>
      </c>
    </row>
    <row r="29" spans="1:16" x14ac:dyDescent="0.2">
      <c r="A29" s="12" t="s">
        <v>35</v>
      </c>
      <c r="B29" s="16" t="s">
        <v>24</v>
      </c>
      <c r="C29" s="16" t="s">
        <v>61</v>
      </c>
      <c r="D29" s="12" t="s">
        <v>38</v>
      </c>
      <c r="E29" s="17" t="s">
        <v>62</v>
      </c>
      <c r="F29" s="18" t="s">
        <v>56</v>
      </c>
      <c r="G29" s="19">
        <v>7</v>
      </c>
      <c r="H29" s="20">
        <v>0</v>
      </c>
      <c r="I29" s="20">
        <f>ROUND(ROUND(H29,2)*ROUND(G29,3),2)</f>
        <v>0</v>
      </c>
      <c r="O29">
        <f>(I29*21)/100</f>
        <v>0</v>
      </c>
      <c r="P29" t="s">
        <v>12</v>
      </c>
    </row>
    <row r="30" spans="1:16" x14ac:dyDescent="0.2">
      <c r="A30" s="21" t="s">
        <v>41</v>
      </c>
      <c r="E30" s="22" t="s">
        <v>38</v>
      </c>
    </row>
    <row r="31" spans="1:16" x14ac:dyDescent="0.2">
      <c r="A31" s="23" t="s">
        <v>42</v>
      </c>
      <c r="E31" s="24" t="s">
        <v>43</v>
      </c>
    </row>
    <row r="32" spans="1:16" ht="38.25" x14ac:dyDescent="0.2">
      <c r="A32" t="s">
        <v>44</v>
      </c>
      <c r="E32" s="22" t="s">
        <v>63</v>
      </c>
    </row>
    <row r="33" spans="1:16" x14ac:dyDescent="0.2">
      <c r="A33" s="12" t="s">
        <v>35</v>
      </c>
      <c r="B33" s="16" t="s">
        <v>26</v>
      </c>
      <c r="C33" s="16" t="s">
        <v>64</v>
      </c>
      <c r="D33" s="12" t="s">
        <v>38</v>
      </c>
      <c r="E33" s="17" t="s">
        <v>65</v>
      </c>
      <c r="F33" s="18" t="s">
        <v>56</v>
      </c>
      <c r="G33" s="19">
        <v>4</v>
      </c>
      <c r="H33" s="20">
        <v>0</v>
      </c>
      <c r="I33" s="20">
        <f>ROUND(ROUND(H33,2)*ROUND(G33,3),2)</f>
        <v>0</v>
      </c>
      <c r="O33">
        <f>(I33*21)/100</f>
        <v>0</v>
      </c>
      <c r="P33" t="s">
        <v>12</v>
      </c>
    </row>
    <row r="34" spans="1:16" x14ac:dyDescent="0.2">
      <c r="A34" s="21" t="s">
        <v>41</v>
      </c>
      <c r="E34" s="22" t="s">
        <v>38</v>
      </c>
    </row>
    <row r="35" spans="1:16" x14ac:dyDescent="0.2">
      <c r="A35" s="23" t="s">
        <v>42</v>
      </c>
      <c r="E35" s="24" t="s">
        <v>43</v>
      </c>
    </row>
    <row r="36" spans="1:16" ht="38.25" x14ac:dyDescent="0.2">
      <c r="A36" t="s">
        <v>44</v>
      </c>
      <c r="E36" s="22" t="s">
        <v>66</v>
      </c>
    </row>
    <row r="37" spans="1:16" x14ac:dyDescent="0.2">
      <c r="A37" s="12" t="s">
        <v>35</v>
      </c>
      <c r="B37" s="16" t="s">
        <v>67</v>
      </c>
      <c r="C37" s="16" t="s">
        <v>68</v>
      </c>
      <c r="D37" s="12" t="s">
        <v>38</v>
      </c>
      <c r="E37" s="17" t="s">
        <v>69</v>
      </c>
      <c r="F37" s="18" t="s">
        <v>70</v>
      </c>
      <c r="G37" s="19">
        <v>22</v>
      </c>
      <c r="H37" s="20">
        <v>0</v>
      </c>
      <c r="I37" s="20">
        <f>ROUND(ROUND(H37,2)*ROUND(G37,3),2)</f>
        <v>0</v>
      </c>
      <c r="O37">
        <f>(I37*21)/100</f>
        <v>0</v>
      </c>
      <c r="P37" t="s">
        <v>12</v>
      </c>
    </row>
    <row r="38" spans="1:16" x14ac:dyDescent="0.2">
      <c r="A38" s="21" t="s">
        <v>41</v>
      </c>
      <c r="E38" s="22" t="s">
        <v>38</v>
      </c>
    </row>
    <row r="39" spans="1:16" x14ac:dyDescent="0.2">
      <c r="A39" s="23" t="s">
        <v>42</v>
      </c>
      <c r="E39" s="24" t="s">
        <v>43</v>
      </c>
    </row>
    <row r="40" spans="1:16" ht="38.25" x14ac:dyDescent="0.2">
      <c r="A40" t="s">
        <v>44</v>
      </c>
      <c r="E40" s="22" t="s">
        <v>71</v>
      </c>
    </row>
    <row r="41" spans="1:16" x14ac:dyDescent="0.2">
      <c r="A41" s="12" t="s">
        <v>35</v>
      </c>
      <c r="B41" s="16" t="s">
        <v>72</v>
      </c>
      <c r="C41" s="16" t="s">
        <v>73</v>
      </c>
      <c r="D41" s="12" t="s">
        <v>38</v>
      </c>
      <c r="E41" s="17" t="s">
        <v>74</v>
      </c>
      <c r="F41" s="18" t="s">
        <v>48</v>
      </c>
      <c r="G41" s="19">
        <v>7.4</v>
      </c>
      <c r="H41" s="20">
        <v>0</v>
      </c>
      <c r="I41" s="20">
        <f>ROUND(ROUND(H41,2)*ROUND(G41,3),2)</f>
        <v>0</v>
      </c>
      <c r="O41">
        <f>(I41*21)/100</f>
        <v>0</v>
      </c>
      <c r="P41" t="s">
        <v>12</v>
      </c>
    </row>
    <row r="42" spans="1:16" x14ac:dyDescent="0.2">
      <c r="A42" s="21" t="s">
        <v>41</v>
      </c>
      <c r="E42" s="22" t="s">
        <v>38</v>
      </c>
    </row>
    <row r="43" spans="1:16" x14ac:dyDescent="0.2">
      <c r="A43" s="23" t="s">
        <v>42</v>
      </c>
      <c r="E43" s="24" t="s">
        <v>43</v>
      </c>
    </row>
    <row r="44" spans="1:16" ht="63.75" x14ac:dyDescent="0.2">
      <c r="A44" t="s">
        <v>44</v>
      </c>
      <c r="E44" s="22" t="s">
        <v>75</v>
      </c>
    </row>
    <row r="45" spans="1:16" x14ac:dyDescent="0.2">
      <c r="A45" s="12" t="s">
        <v>35</v>
      </c>
      <c r="B45" s="16" t="s">
        <v>29</v>
      </c>
      <c r="C45" s="16" t="s">
        <v>76</v>
      </c>
      <c r="D45" s="12" t="s">
        <v>38</v>
      </c>
      <c r="E45" s="17" t="s">
        <v>77</v>
      </c>
      <c r="F45" s="18" t="s">
        <v>48</v>
      </c>
      <c r="G45" s="19">
        <v>3</v>
      </c>
      <c r="H45" s="20">
        <v>0</v>
      </c>
      <c r="I45" s="20">
        <f>ROUND(ROUND(H45,2)*ROUND(G45,3),2)</f>
        <v>0</v>
      </c>
      <c r="O45">
        <f>(I45*21)/100</f>
        <v>0</v>
      </c>
      <c r="P45" t="s">
        <v>12</v>
      </c>
    </row>
    <row r="46" spans="1:16" x14ac:dyDescent="0.2">
      <c r="A46" s="21" t="s">
        <v>41</v>
      </c>
      <c r="E46" s="22" t="s">
        <v>38</v>
      </c>
    </row>
    <row r="47" spans="1:16" x14ac:dyDescent="0.2">
      <c r="A47" s="23" t="s">
        <v>42</v>
      </c>
      <c r="E47" s="24" t="s">
        <v>43</v>
      </c>
    </row>
    <row r="48" spans="1:16" ht="63.75" x14ac:dyDescent="0.2">
      <c r="A48" t="s">
        <v>44</v>
      </c>
      <c r="E48" s="22" t="s">
        <v>78</v>
      </c>
    </row>
    <row r="49" spans="1:18" x14ac:dyDescent="0.2">
      <c r="A49" s="12" t="s">
        <v>35</v>
      </c>
      <c r="B49" s="16" t="s">
        <v>79</v>
      </c>
      <c r="C49" s="16" t="s">
        <v>80</v>
      </c>
      <c r="D49" s="12" t="s">
        <v>38</v>
      </c>
      <c r="E49" s="17" t="s">
        <v>81</v>
      </c>
      <c r="F49" s="18" t="s">
        <v>56</v>
      </c>
      <c r="G49" s="19">
        <v>29</v>
      </c>
      <c r="H49" s="20">
        <v>0</v>
      </c>
      <c r="I49" s="20">
        <f>ROUND(ROUND(H49,2)*ROUND(G49,3),2)</f>
        <v>0</v>
      </c>
      <c r="O49">
        <f>(I49*21)/100</f>
        <v>0</v>
      </c>
      <c r="P49" t="s">
        <v>12</v>
      </c>
    </row>
    <row r="50" spans="1:18" x14ac:dyDescent="0.2">
      <c r="A50" s="21" t="s">
        <v>41</v>
      </c>
      <c r="E50" s="22" t="s">
        <v>38</v>
      </c>
    </row>
    <row r="51" spans="1:18" x14ac:dyDescent="0.2">
      <c r="A51" s="23" t="s">
        <v>42</v>
      </c>
      <c r="E51" s="24" t="s">
        <v>43</v>
      </c>
    </row>
    <row r="52" spans="1:18" ht="63.75" x14ac:dyDescent="0.2">
      <c r="A52" t="s">
        <v>44</v>
      </c>
      <c r="E52" s="22" t="s">
        <v>82</v>
      </c>
    </row>
    <row r="53" spans="1:18" ht="25.5" x14ac:dyDescent="0.2">
      <c r="A53" s="12" t="s">
        <v>35</v>
      </c>
      <c r="B53" s="16" t="s">
        <v>83</v>
      </c>
      <c r="C53" s="16" t="s">
        <v>84</v>
      </c>
      <c r="D53" s="12" t="s">
        <v>38</v>
      </c>
      <c r="E53" s="17" t="s">
        <v>85</v>
      </c>
      <c r="F53" s="18" t="s">
        <v>40</v>
      </c>
      <c r="G53" s="19">
        <v>169</v>
      </c>
      <c r="H53" s="20">
        <v>0</v>
      </c>
      <c r="I53" s="20">
        <f>ROUND(ROUND(H53,2)*ROUND(G53,3),2)</f>
        <v>0</v>
      </c>
      <c r="O53">
        <f>(I53*21)/100</f>
        <v>0</v>
      </c>
      <c r="P53" t="s">
        <v>12</v>
      </c>
    </row>
    <row r="54" spans="1:18" x14ac:dyDescent="0.2">
      <c r="A54" s="21" t="s">
        <v>41</v>
      </c>
      <c r="E54" s="22" t="s">
        <v>38</v>
      </c>
    </row>
    <row r="55" spans="1:18" x14ac:dyDescent="0.2">
      <c r="A55" s="23" t="s">
        <v>42</v>
      </c>
      <c r="E55" s="24" t="s">
        <v>86</v>
      </c>
    </row>
    <row r="56" spans="1:18" ht="51" x14ac:dyDescent="0.2">
      <c r="A56" t="s">
        <v>44</v>
      </c>
      <c r="E56" s="22" t="s">
        <v>87</v>
      </c>
    </row>
    <row r="57" spans="1:18" x14ac:dyDescent="0.2">
      <c r="A57" s="12" t="s">
        <v>35</v>
      </c>
      <c r="B57" s="16" t="s">
        <v>31</v>
      </c>
      <c r="C57" s="16" t="s">
        <v>88</v>
      </c>
      <c r="D57" s="12" t="s">
        <v>38</v>
      </c>
      <c r="E57" s="17" t="s">
        <v>89</v>
      </c>
      <c r="F57" s="18" t="s">
        <v>56</v>
      </c>
      <c r="G57" s="19">
        <v>29</v>
      </c>
      <c r="H57" s="20">
        <v>0</v>
      </c>
      <c r="I57" s="20">
        <f>ROUND(ROUND(H57,2)*ROUND(G57,3),2)</f>
        <v>0</v>
      </c>
      <c r="O57">
        <f>(I57*21)/100</f>
        <v>0</v>
      </c>
      <c r="P57" t="s">
        <v>12</v>
      </c>
    </row>
    <row r="58" spans="1:18" x14ac:dyDescent="0.2">
      <c r="A58" s="21" t="s">
        <v>41</v>
      </c>
      <c r="E58" s="22" t="s">
        <v>38</v>
      </c>
    </row>
    <row r="59" spans="1:18" x14ac:dyDescent="0.2">
      <c r="A59" s="23" t="s">
        <v>42</v>
      </c>
      <c r="E59" s="24" t="s">
        <v>90</v>
      </c>
    </row>
    <row r="60" spans="1:18" ht="89.25" x14ac:dyDescent="0.2">
      <c r="A60" t="s">
        <v>44</v>
      </c>
      <c r="E60" s="22" t="s">
        <v>91</v>
      </c>
    </row>
    <row r="61" spans="1:18" ht="12.75" customHeight="1" x14ac:dyDescent="0.2">
      <c r="A61" s="3" t="s">
        <v>32</v>
      </c>
      <c r="B61" s="3"/>
      <c r="C61" s="25" t="s">
        <v>92</v>
      </c>
      <c r="D61" s="3"/>
      <c r="E61" s="14" t="s">
        <v>93</v>
      </c>
      <c r="F61" s="3"/>
      <c r="G61" s="3"/>
      <c r="H61" s="3"/>
      <c r="I61" s="26">
        <f>0+Q61</f>
        <v>0</v>
      </c>
      <c r="O61">
        <f>0+R61</f>
        <v>0</v>
      </c>
      <c r="Q61">
        <f>0+I62+I66+I70+I74+I78+I82+I86+I90+I94+I98+I102+I106+I110+I114+I118+I122+I126+I130</f>
        <v>0</v>
      </c>
      <c r="R61">
        <f>0+O62+O66+O70+O74+O78+O82+O86+O90+O94+O98+O102+O106+O110+O114+O118+O122+O126+O130</f>
        <v>0</v>
      </c>
    </row>
    <row r="62" spans="1:18" ht="25.5" x14ac:dyDescent="0.2">
      <c r="A62" s="12" t="s">
        <v>35</v>
      </c>
      <c r="B62" s="16" t="s">
        <v>94</v>
      </c>
      <c r="C62" s="16" t="s">
        <v>95</v>
      </c>
      <c r="D62" s="12" t="s">
        <v>38</v>
      </c>
      <c r="E62" s="17" t="s">
        <v>96</v>
      </c>
      <c r="F62" s="18" t="s">
        <v>56</v>
      </c>
      <c r="G62" s="19">
        <v>10</v>
      </c>
      <c r="H62" s="20">
        <v>0</v>
      </c>
      <c r="I62" s="20">
        <f>ROUND(ROUND(H62,2)*ROUND(G62,3),2)</f>
        <v>0</v>
      </c>
      <c r="O62">
        <f>(I62*21)/100</f>
        <v>0</v>
      </c>
      <c r="P62" t="s">
        <v>12</v>
      </c>
    </row>
    <row r="63" spans="1:18" x14ac:dyDescent="0.2">
      <c r="A63" s="21" t="s">
        <v>41</v>
      </c>
      <c r="E63" s="22" t="s">
        <v>38</v>
      </c>
    </row>
    <row r="64" spans="1:18" x14ac:dyDescent="0.2">
      <c r="A64" s="23" t="s">
        <v>42</v>
      </c>
      <c r="E64" s="24" t="s">
        <v>43</v>
      </c>
    </row>
    <row r="65" spans="1:16" ht="51" x14ac:dyDescent="0.2">
      <c r="A65" t="s">
        <v>44</v>
      </c>
      <c r="E65" s="22" t="s">
        <v>97</v>
      </c>
    </row>
    <row r="66" spans="1:16" ht="25.5" x14ac:dyDescent="0.2">
      <c r="A66" s="12" t="s">
        <v>35</v>
      </c>
      <c r="B66" s="16" t="s">
        <v>98</v>
      </c>
      <c r="C66" s="16" t="s">
        <v>99</v>
      </c>
      <c r="D66" s="12" t="s">
        <v>38</v>
      </c>
      <c r="E66" s="17" t="s">
        <v>100</v>
      </c>
      <c r="F66" s="18" t="s">
        <v>56</v>
      </c>
      <c r="G66" s="19">
        <v>4</v>
      </c>
      <c r="H66" s="20">
        <v>0</v>
      </c>
      <c r="I66" s="20">
        <f>ROUND(ROUND(H66,2)*ROUND(G66,3),2)</f>
        <v>0</v>
      </c>
      <c r="O66">
        <f>(I66*21)/100</f>
        <v>0</v>
      </c>
      <c r="P66" t="s">
        <v>12</v>
      </c>
    </row>
    <row r="67" spans="1:16" x14ac:dyDescent="0.2">
      <c r="A67" s="21" t="s">
        <v>41</v>
      </c>
      <c r="E67" s="22" t="s">
        <v>38</v>
      </c>
    </row>
    <row r="68" spans="1:16" x14ac:dyDescent="0.2">
      <c r="A68" s="23" t="s">
        <v>42</v>
      </c>
      <c r="E68" s="24" t="s">
        <v>43</v>
      </c>
    </row>
    <row r="69" spans="1:16" ht="51" x14ac:dyDescent="0.2">
      <c r="A69" t="s">
        <v>44</v>
      </c>
      <c r="E69" s="22" t="s">
        <v>101</v>
      </c>
    </row>
    <row r="70" spans="1:16" ht="25.5" x14ac:dyDescent="0.2">
      <c r="A70" s="12" t="s">
        <v>35</v>
      </c>
      <c r="B70" s="16" t="s">
        <v>102</v>
      </c>
      <c r="C70" s="16" t="s">
        <v>103</v>
      </c>
      <c r="D70" s="12" t="s">
        <v>38</v>
      </c>
      <c r="E70" s="17" t="s">
        <v>104</v>
      </c>
      <c r="F70" s="18" t="s">
        <v>56</v>
      </c>
      <c r="G70" s="19">
        <v>3</v>
      </c>
      <c r="H70" s="20">
        <v>0</v>
      </c>
      <c r="I70" s="20">
        <f>ROUND(ROUND(H70,2)*ROUND(G70,3),2)</f>
        <v>0</v>
      </c>
      <c r="O70">
        <f>(I70*21)/100</f>
        <v>0</v>
      </c>
      <c r="P70" t="s">
        <v>12</v>
      </c>
    </row>
    <row r="71" spans="1:16" x14ac:dyDescent="0.2">
      <c r="A71" s="21" t="s">
        <v>41</v>
      </c>
      <c r="E71" s="22" t="s">
        <v>38</v>
      </c>
    </row>
    <row r="72" spans="1:16" x14ac:dyDescent="0.2">
      <c r="A72" s="23" t="s">
        <v>42</v>
      </c>
      <c r="E72" s="24" t="s">
        <v>43</v>
      </c>
    </row>
    <row r="73" spans="1:16" ht="51" x14ac:dyDescent="0.2">
      <c r="A73" t="s">
        <v>44</v>
      </c>
      <c r="E73" s="22" t="s">
        <v>101</v>
      </c>
    </row>
    <row r="74" spans="1:16" x14ac:dyDescent="0.2">
      <c r="A74" s="12" t="s">
        <v>35</v>
      </c>
      <c r="B74" s="16" t="s">
        <v>105</v>
      </c>
      <c r="C74" s="16" t="s">
        <v>106</v>
      </c>
      <c r="D74" s="12" t="s">
        <v>38</v>
      </c>
      <c r="E74" s="17" t="s">
        <v>107</v>
      </c>
      <c r="F74" s="18" t="s">
        <v>56</v>
      </c>
      <c r="G74" s="19">
        <v>6</v>
      </c>
      <c r="H74" s="20">
        <v>0</v>
      </c>
      <c r="I74" s="20">
        <f>ROUND(ROUND(H74,2)*ROUND(G74,3),2)</f>
        <v>0</v>
      </c>
      <c r="O74">
        <f>(I74*21)/100</f>
        <v>0</v>
      </c>
      <c r="P74" t="s">
        <v>12</v>
      </c>
    </row>
    <row r="75" spans="1:16" x14ac:dyDescent="0.2">
      <c r="A75" s="21" t="s">
        <v>41</v>
      </c>
      <c r="E75" s="22" t="s">
        <v>38</v>
      </c>
    </row>
    <row r="76" spans="1:16" x14ac:dyDescent="0.2">
      <c r="A76" s="23" t="s">
        <v>42</v>
      </c>
      <c r="E76" s="24" t="s">
        <v>43</v>
      </c>
    </row>
    <row r="77" spans="1:16" ht="51" x14ac:dyDescent="0.2">
      <c r="A77" t="s">
        <v>44</v>
      </c>
      <c r="E77" s="22" t="s">
        <v>108</v>
      </c>
    </row>
    <row r="78" spans="1:16" x14ac:dyDescent="0.2">
      <c r="A78" s="12" t="s">
        <v>35</v>
      </c>
      <c r="B78" s="16" t="s">
        <v>109</v>
      </c>
      <c r="C78" s="16" t="s">
        <v>110</v>
      </c>
      <c r="D78" s="12" t="s">
        <v>38</v>
      </c>
      <c r="E78" s="17" t="s">
        <v>111</v>
      </c>
      <c r="F78" s="18" t="s">
        <v>56</v>
      </c>
      <c r="G78" s="19">
        <v>1</v>
      </c>
      <c r="H78" s="20">
        <v>0</v>
      </c>
      <c r="I78" s="20">
        <f>ROUND(ROUND(H78,2)*ROUND(G78,3),2)</f>
        <v>0</v>
      </c>
      <c r="O78">
        <f>(I78*21)/100</f>
        <v>0</v>
      </c>
      <c r="P78" t="s">
        <v>12</v>
      </c>
    </row>
    <row r="79" spans="1:16" x14ac:dyDescent="0.2">
      <c r="A79" s="21" t="s">
        <v>41</v>
      </c>
      <c r="E79" s="22" t="s">
        <v>38</v>
      </c>
    </row>
    <row r="80" spans="1:16" x14ac:dyDescent="0.2">
      <c r="A80" s="23" t="s">
        <v>42</v>
      </c>
      <c r="E80" s="24" t="s">
        <v>43</v>
      </c>
    </row>
    <row r="81" spans="1:16" ht="51" x14ac:dyDescent="0.2">
      <c r="A81" t="s">
        <v>44</v>
      </c>
      <c r="E81" s="22" t="s">
        <v>108</v>
      </c>
    </row>
    <row r="82" spans="1:16" x14ac:dyDescent="0.2">
      <c r="A82" s="12" t="s">
        <v>35</v>
      </c>
      <c r="B82" s="16" t="s">
        <v>112</v>
      </c>
      <c r="C82" s="16" t="s">
        <v>113</v>
      </c>
      <c r="D82" s="12" t="s">
        <v>38</v>
      </c>
      <c r="E82" s="17" t="s">
        <v>114</v>
      </c>
      <c r="F82" s="18" t="s">
        <v>56</v>
      </c>
      <c r="G82" s="19">
        <v>1</v>
      </c>
      <c r="H82" s="20">
        <v>0</v>
      </c>
      <c r="I82" s="20">
        <f>ROUND(ROUND(H82,2)*ROUND(G82,3),2)</f>
        <v>0</v>
      </c>
      <c r="O82">
        <f>(I82*21)/100</f>
        <v>0</v>
      </c>
      <c r="P82" t="s">
        <v>12</v>
      </c>
    </row>
    <row r="83" spans="1:16" x14ac:dyDescent="0.2">
      <c r="A83" s="21" t="s">
        <v>41</v>
      </c>
      <c r="E83" s="22" t="s">
        <v>38</v>
      </c>
    </row>
    <row r="84" spans="1:16" x14ac:dyDescent="0.2">
      <c r="A84" s="23" t="s">
        <v>42</v>
      </c>
      <c r="E84" s="24" t="s">
        <v>43</v>
      </c>
    </row>
    <row r="85" spans="1:16" ht="51" x14ac:dyDescent="0.2">
      <c r="A85" t="s">
        <v>44</v>
      </c>
      <c r="E85" s="22" t="s">
        <v>108</v>
      </c>
    </row>
    <row r="86" spans="1:16" x14ac:dyDescent="0.2">
      <c r="A86" s="12" t="s">
        <v>35</v>
      </c>
      <c r="B86" s="16" t="s">
        <v>115</v>
      </c>
      <c r="C86" s="16" t="s">
        <v>116</v>
      </c>
      <c r="D86" s="12" t="s">
        <v>38</v>
      </c>
      <c r="E86" s="17" t="s">
        <v>117</v>
      </c>
      <c r="F86" s="18" t="s">
        <v>70</v>
      </c>
      <c r="G86" s="19">
        <v>148</v>
      </c>
      <c r="H86" s="20">
        <v>0</v>
      </c>
      <c r="I86" s="20">
        <f>ROUND(ROUND(H86,2)*ROUND(G86,3),2)</f>
        <v>0</v>
      </c>
      <c r="O86">
        <f>(I86*21)/100</f>
        <v>0</v>
      </c>
      <c r="P86" t="s">
        <v>12</v>
      </c>
    </row>
    <row r="87" spans="1:16" x14ac:dyDescent="0.2">
      <c r="A87" s="21" t="s">
        <v>41</v>
      </c>
      <c r="E87" s="22" t="s">
        <v>38</v>
      </c>
    </row>
    <row r="88" spans="1:16" x14ac:dyDescent="0.2">
      <c r="A88" s="23" t="s">
        <v>42</v>
      </c>
      <c r="E88" s="24" t="s">
        <v>43</v>
      </c>
    </row>
    <row r="89" spans="1:16" ht="38.25" x14ac:dyDescent="0.2">
      <c r="A89" t="s">
        <v>44</v>
      </c>
      <c r="E89" s="22" t="s">
        <v>118</v>
      </c>
    </row>
    <row r="90" spans="1:16" ht="25.5" x14ac:dyDescent="0.2">
      <c r="A90" s="12" t="s">
        <v>35</v>
      </c>
      <c r="B90" s="16" t="s">
        <v>119</v>
      </c>
      <c r="C90" s="16" t="s">
        <v>120</v>
      </c>
      <c r="D90" s="12" t="s">
        <v>38</v>
      </c>
      <c r="E90" s="17" t="s">
        <v>121</v>
      </c>
      <c r="F90" s="18" t="s">
        <v>56</v>
      </c>
      <c r="G90" s="19">
        <v>4</v>
      </c>
      <c r="H90" s="20">
        <v>0</v>
      </c>
      <c r="I90" s="20">
        <f>ROUND(ROUND(H90,2)*ROUND(G90,3),2)</f>
        <v>0</v>
      </c>
      <c r="O90">
        <f>(I90*21)/100</f>
        <v>0</v>
      </c>
      <c r="P90" t="s">
        <v>12</v>
      </c>
    </row>
    <row r="91" spans="1:16" x14ac:dyDescent="0.2">
      <c r="A91" s="21" t="s">
        <v>41</v>
      </c>
      <c r="E91" s="22" t="s">
        <v>38</v>
      </c>
    </row>
    <row r="92" spans="1:16" x14ac:dyDescent="0.2">
      <c r="A92" s="23" t="s">
        <v>42</v>
      </c>
      <c r="E92" s="24" t="s">
        <v>43</v>
      </c>
    </row>
    <row r="93" spans="1:16" ht="51" x14ac:dyDescent="0.2">
      <c r="A93" t="s">
        <v>44</v>
      </c>
      <c r="E93" s="22" t="s">
        <v>122</v>
      </c>
    </row>
    <row r="94" spans="1:16" ht="25.5" x14ac:dyDescent="0.2">
      <c r="A94" s="12" t="s">
        <v>35</v>
      </c>
      <c r="B94" s="16" t="s">
        <v>123</v>
      </c>
      <c r="C94" s="16" t="s">
        <v>124</v>
      </c>
      <c r="D94" s="12" t="s">
        <v>38</v>
      </c>
      <c r="E94" s="17" t="s">
        <v>125</v>
      </c>
      <c r="F94" s="18" t="s">
        <v>56</v>
      </c>
      <c r="G94" s="19">
        <v>12</v>
      </c>
      <c r="H94" s="20">
        <v>0</v>
      </c>
      <c r="I94" s="20">
        <f>ROUND(ROUND(H94,2)*ROUND(G94,3),2)</f>
        <v>0</v>
      </c>
      <c r="O94">
        <f>(I94*21)/100</f>
        <v>0</v>
      </c>
      <c r="P94" t="s">
        <v>12</v>
      </c>
    </row>
    <row r="95" spans="1:16" x14ac:dyDescent="0.2">
      <c r="A95" s="21" t="s">
        <v>41</v>
      </c>
      <c r="E95" s="22" t="s">
        <v>38</v>
      </c>
    </row>
    <row r="96" spans="1:16" x14ac:dyDescent="0.2">
      <c r="A96" s="23" t="s">
        <v>42</v>
      </c>
      <c r="E96" s="24" t="s">
        <v>43</v>
      </c>
    </row>
    <row r="97" spans="1:16" ht="51" x14ac:dyDescent="0.2">
      <c r="A97" t="s">
        <v>44</v>
      </c>
      <c r="E97" s="22" t="s">
        <v>122</v>
      </c>
    </row>
    <row r="98" spans="1:16" ht="25.5" x14ac:dyDescent="0.2">
      <c r="A98" s="12" t="s">
        <v>35</v>
      </c>
      <c r="B98" s="16" t="s">
        <v>126</v>
      </c>
      <c r="C98" s="16" t="s">
        <v>127</v>
      </c>
      <c r="D98" s="12" t="s">
        <v>38</v>
      </c>
      <c r="E98" s="17" t="s">
        <v>128</v>
      </c>
      <c r="F98" s="18" t="s">
        <v>56</v>
      </c>
      <c r="G98" s="19">
        <v>2</v>
      </c>
      <c r="H98" s="20">
        <v>0</v>
      </c>
      <c r="I98" s="20">
        <f>ROUND(ROUND(H98,2)*ROUND(G98,3),2)</f>
        <v>0</v>
      </c>
      <c r="O98">
        <f>(I98*21)/100</f>
        <v>0</v>
      </c>
      <c r="P98" t="s">
        <v>12</v>
      </c>
    </row>
    <row r="99" spans="1:16" x14ac:dyDescent="0.2">
      <c r="A99" s="21" t="s">
        <v>41</v>
      </c>
      <c r="E99" s="22" t="s">
        <v>38</v>
      </c>
    </row>
    <row r="100" spans="1:16" x14ac:dyDescent="0.2">
      <c r="A100" s="23" t="s">
        <v>42</v>
      </c>
      <c r="E100" s="24" t="s">
        <v>43</v>
      </c>
    </row>
    <row r="101" spans="1:16" ht="51" x14ac:dyDescent="0.2">
      <c r="A101" t="s">
        <v>44</v>
      </c>
      <c r="E101" s="22" t="s">
        <v>122</v>
      </c>
    </row>
    <row r="102" spans="1:16" x14ac:dyDescent="0.2">
      <c r="A102" s="12" t="s">
        <v>35</v>
      </c>
      <c r="B102" s="16" t="s">
        <v>129</v>
      </c>
      <c r="C102" s="16" t="s">
        <v>130</v>
      </c>
      <c r="D102" s="12" t="s">
        <v>38</v>
      </c>
      <c r="E102" s="17" t="s">
        <v>131</v>
      </c>
      <c r="F102" s="18" t="s">
        <v>56</v>
      </c>
      <c r="G102" s="19">
        <v>4</v>
      </c>
      <c r="H102" s="20">
        <v>0</v>
      </c>
      <c r="I102" s="20">
        <f>ROUND(ROUND(H102,2)*ROUND(G102,3),2)</f>
        <v>0</v>
      </c>
      <c r="O102">
        <f>(I102*21)/100</f>
        <v>0</v>
      </c>
      <c r="P102" t="s">
        <v>12</v>
      </c>
    </row>
    <row r="103" spans="1:16" x14ac:dyDescent="0.2">
      <c r="A103" s="21" t="s">
        <v>41</v>
      </c>
      <c r="E103" s="22" t="s">
        <v>38</v>
      </c>
    </row>
    <row r="104" spans="1:16" x14ac:dyDescent="0.2">
      <c r="A104" s="23" t="s">
        <v>42</v>
      </c>
      <c r="E104" s="24" t="s">
        <v>43</v>
      </c>
    </row>
    <row r="105" spans="1:16" ht="51" x14ac:dyDescent="0.2">
      <c r="A105" t="s">
        <v>44</v>
      </c>
      <c r="E105" s="22" t="s">
        <v>132</v>
      </c>
    </row>
    <row r="106" spans="1:16" x14ac:dyDescent="0.2">
      <c r="A106" s="12" t="s">
        <v>35</v>
      </c>
      <c r="B106" s="16" t="s">
        <v>133</v>
      </c>
      <c r="C106" s="16" t="s">
        <v>134</v>
      </c>
      <c r="D106" s="12" t="s">
        <v>38</v>
      </c>
      <c r="E106" s="17" t="s">
        <v>135</v>
      </c>
      <c r="F106" s="18" t="s">
        <v>56</v>
      </c>
      <c r="G106" s="19">
        <v>25</v>
      </c>
      <c r="H106" s="20">
        <v>0</v>
      </c>
      <c r="I106" s="20">
        <f>ROUND(ROUND(H106,2)*ROUND(G106,3),2)</f>
        <v>0</v>
      </c>
      <c r="O106">
        <f>(I106*21)/100</f>
        <v>0</v>
      </c>
      <c r="P106" t="s">
        <v>12</v>
      </c>
    </row>
    <row r="107" spans="1:16" x14ac:dyDescent="0.2">
      <c r="A107" s="21" t="s">
        <v>41</v>
      </c>
      <c r="E107" s="22" t="s">
        <v>38</v>
      </c>
    </row>
    <row r="108" spans="1:16" x14ac:dyDescent="0.2">
      <c r="A108" s="23" t="s">
        <v>42</v>
      </c>
      <c r="E108" s="24" t="s">
        <v>43</v>
      </c>
    </row>
    <row r="109" spans="1:16" ht="51" x14ac:dyDescent="0.2">
      <c r="A109" t="s">
        <v>44</v>
      </c>
      <c r="E109" s="22" t="s">
        <v>132</v>
      </c>
    </row>
    <row r="110" spans="1:16" x14ac:dyDescent="0.2">
      <c r="A110" s="12" t="s">
        <v>35</v>
      </c>
      <c r="B110" s="16" t="s">
        <v>136</v>
      </c>
      <c r="C110" s="16" t="s">
        <v>137</v>
      </c>
      <c r="D110" s="12" t="s">
        <v>38</v>
      </c>
      <c r="E110" s="17" t="s">
        <v>138</v>
      </c>
      <c r="F110" s="18" t="s">
        <v>56</v>
      </c>
      <c r="G110" s="19">
        <v>1</v>
      </c>
      <c r="H110" s="20">
        <v>0</v>
      </c>
      <c r="I110" s="20">
        <f>ROUND(ROUND(H110,2)*ROUND(G110,3),2)</f>
        <v>0</v>
      </c>
      <c r="O110">
        <f>(I110*21)/100</f>
        <v>0</v>
      </c>
      <c r="P110" t="s">
        <v>12</v>
      </c>
    </row>
    <row r="111" spans="1:16" x14ac:dyDescent="0.2">
      <c r="A111" s="21" t="s">
        <v>41</v>
      </c>
      <c r="E111" s="22" t="s">
        <v>38</v>
      </c>
    </row>
    <row r="112" spans="1:16" x14ac:dyDescent="0.2">
      <c r="A112" s="23" t="s">
        <v>42</v>
      </c>
      <c r="E112" s="24" t="s">
        <v>43</v>
      </c>
    </row>
    <row r="113" spans="1:16" ht="51" x14ac:dyDescent="0.2">
      <c r="A113" t="s">
        <v>44</v>
      </c>
      <c r="E113" s="22" t="s">
        <v>132</v>
      </c>
    </row>
    <row r="114" spans="1:16" x14ac:dyDescent="0.2">
      <c r="A114" s="12" t="s">
        <v>35</v>
      </c>
      <c r="B114" s="16" t="s">
        <v>139</v>
      </c>
      <c r="C114" s="16" t="s">
        <v>140</v>
      </c>
      <c r="D114" s="12" t="s">
        <v>38</v>
      </c>
      <c r="E114" s="17" t="s">
        <v>141</v>
      </c>
      <c r="F114" s="18" t="s">
        <v>56</v>
      </c>
      <c r="G114" s="19">
        <v>2</v>
      </c>
      <c r="H114" s="20">
        <v>0</v>
      </c>
      <c r="I114" s="20">
        <f>ROUND(ROUND(H114,2)*ROUND(G114,3),2)</f>
        <v>0</v>
      </c>
      <c r="O114">
        <f>(I114*21)/100</f>
        <v>0</v>
      </c>
      <c r="P114" t="s">
        <v>12</v>
      </c>
    </row>
    <row r="115" spans="1:16" x14ac:dyDescent="0.2">
      <c r="A115" s="21" t="s">
        <v>41</v>
      </c>
      <c r="E115" s="22" t="s">
        <v>38</v>
      </c>
    </row>
    <row r="116" spans="1:16" x14ac:dyDescent="0.2">
      <c r="A116" s="23" t="s">
        <v>42</v>
      </c>
      <c r="E116" s="24" t="s">
        <v>43</v>
      </c>
    </row>
    <row r="117" spans="1:16" ht="51" x14ac:dyDescent="0.2">
      <c r="A117" t="s">
        <v>44</v>
      </c>
      <c r="E117" s="22" t="s">
        <v>142</v>
      </c>
    </row>
    <row r="118" spans="1:16" x14ac:dyDescent="0.2">
      <c r="A118" s="12" t="s">
        <v>35</v>
      </c>
      <c r="B118" s="16" t="s">
        <v>143</v>
      </c>
      <c r="C118" s="16" t="s">
        <v>144</v>
      </c>
      <c r="D118" s="12" t="s">
        <v>38</v>
      </c>
      <c r="E118" s="17" t="s">
        <v>145</v>
      </c>
      <c r="F118" s="18" t="s">
        <v>146</v>
      </c>
      <c r="G118" s="19">
        <v>120</v>
      </c>
      <c r="H118" s="20">
        <v>0</v>
      </c>
      <c r="I118" s="20">
        <f>ROUND(ROUND(H118,2)*ROUND(G118,3),2)</f>
        <v>0</v>
      </c>
      <c r="O118">
        <f>(I118*21)/100</f>
        <v>0</v>
      </c>
      <c r="P118" t="s">
        <v>12</v>
      </c>
    </row>
    <row r="119" spans="1:16" x14ac:dyDescent="0.2">
      <c r="A119" s="21" t="s">
        <v>41</v>
      </c>
      <c r="E119" s="22" t="s">
        <v>38</v>
      </c>
    </row>
    <row r="120" spans="1:16" x14ac:dyDescent="0.2">
      <c r="A120" s="23" t="s">
        <v>42</v>
      </c>
      <c r="E120" s="24" t="s">
        <v>43</v>
      </c>
    </row>
    <row r="121" spans="1:16" ht="51" x14ac:dyDescent="0.2">
      <c r="A121" t="s">
        <v>44</v>
      </c>
      <c r="E121" s="22" t="s">
        <v>147</v>
      </c>
    </row>
    <row r="122" spans="1:16" ht="25.5" x14ac:dyDescent="0.2">
      <c r="A122" s="12" t="s">
        <v>35</v>
      </c>
      <c r="B122" s="16" t="s">
        <v>148</v>
      </c>
      <c r="C122" s="16" t="s">
        <v>149</v>
      </c>
      <c r="D122" s="12" t="s">
        <v>38</v>
      </c>
      <c r="E122" s="17" t="s">
        <v>150</v>
      </c>
      <c r="F122" s="18" t="s">
        <v>56</v>
      </c>
      <c r="G122" s="19">
        <v>8</v>
      </c>
      <c r="H122" s="20">
        <v>0</v>
      </c>
      <c r="I122" s="20">
        <f>ROUND(ROUND(H122,2)*ROUND(G122,3),2)</f>
        <v>0</v>
      </c>
      <c r="O122">
        <f>(I122*21)/100</f>
        <v>0</v>
      </c>
      <c r="P122" t="s">
        <v>12</v>
      </c>
    </row>
    <row r="123" spans="1:16" x14ac:dyDescent="0.2">
      <c r="A123" s="21" t="s">
        <v>41</v>
      </c>
      <c r="E123" s="22" t="s">
        <v>38</v>
      </c>
    </row>
    <row r="124" spans="1:16" x14ac:dyDescent="0.2">
      <c r="A124" s="23" t="s">
        <v>42</v>
      </c>
      <c r="E124" s="24" t="s">
        <v>43</v>
      </c>
    </row>
    <row r="125" spans="1:16" ht="51" x14ac:dyDescent="0.2">
      <c r="A125" t="s">
        <v>44</v>
      </c>
      <c r="E125" s="22" t="s">
        <v>151</v>
      </c>
    </row>
    <row r="126" spans="1:16" ht="25.5" x14ac:dyDescent="0.2">
      <c r="A126" s="12" t="s">
        <v>35</v>
      </c>
      <c r="B126" s="16" t="s">
        <v>152</v>
      </c>
      <c r="C126" s="16" t="s">
        <v>153</v>
      </c>
      <c r="D126" s="12" t="s">
        <v>38</v>
      </c>
      <c r="E126" s="17" t="s">
        <v>154</v>
      </c>
      <c r="F126" s="18" t="s">
        <v>40</v>
      </c>
      <c r="G126" s="19">
        <v>52</v>
      </c>
      <c r="H126" s="20">
        <v>0</v>
      </c>
      <c r="I126" s="20">
        <f>ROUND(ROUND(H126,2)*ROUND(G126,3),2)</f>
        <v>0</v>
      </c>
      <c r="O126">
        <f>(I126*21)/100</f>
        <v>0</v>
      </c>
      <c r="P126" t="s">
        <v>12</v>
      </c>
    </row>
    <row r="127" spans="1:16" x14ac:dyDescent="0.2">
      <c r="A127" s="21" t="s">
        <v>41</v>
      </c>
      <c r="E127" s="22" t="s">
        <v>38</v>
      </c>
    </row>
    <row r="128" spans="1:16" x14ac:dyDescent="0.2">
      <c r="A128" s="23" t="s">
        <v>42</v>
      </c>
      <c r="E128" s="24" t="s">
        <v>155</v>
      </c>
    </row>
    <row r="129" spans="1:18" ht="63.75" x14ac:dyDescent="0.2">
      <c r="A129" t="s">
        <v>44</v>
      </c>
      <c r="E129" s="22" t="s">
        <v>156</v>
      </c>
    </row>
    <row r="130" spans="1:18" ht="25.5" x14ac:dyDescent="0.2">
      <c r="A130" s="12" t="s">
        <v>35</v>
      </c>
      <c r="B130" s="16" t="s">
        <v>157</v>
      </c>
      <c r="C130" s="16" t="s">
        <v>88</v>
      </c>
      <c r="D130" s="12" t="s">
        <v>38</v>
      </c>
      <c r="E130" s="17" t="s">
        <v>158</v>
      </c>
      <c r="F130" s="18" t="s">
        <v>56</v>
      </c>
      <c r="G130" s="19">
        <v>29</v>
      </c>
      <c r="H130" s="20">
        <v>0</v>
      </c>
      <c r="I130" s="20">
        <f>ROUND(ROUND(H130,2)*ROUND(G130,3),2)</f>
        <v>0</v>
      </c>
      <c r="O130">
        <f>(I130*21)/100</f>
        <v>0</v>
      </c>
      <c r="P130" t="s">
        <v>12</v>
      </c>
    </row>
    <row r="131" spans="1:18" x14ac:dyDescent="0.2">
      <c r="A131" s="21" t="s">
        <v>41</v>
      </c>
      <c r="E131" s="22" t="s">
        <v>38</v>
      </c>
    </row>
    <row r="132" spans="1:18" ht="25.5" x14ac:dyDescent="0.2">
      <c r="A132" s="23" t="s">
        <v>42</v>
      </c>
      <c r="E132" s="24" t="s">
        <v>159</v>
      </c>
    </row>
    <row r="133" spans="1:18" ht="89.25" x14ac:dyDescent="0.2">
      <c r="A133" t="s">
        <v>44</v>
      </c>
      <c r="E133" s="22" t="s">
        <v>91</v>
      </c>
    </row>
    <row r="134" spans="1:18" ht="12.75" customHeight="1" x14ac:dyDescent="0.2">
      <c r="A134" s="3" t="s">
        <v>32</v>
      </c>
      <c r="B134" s="3"/>
      <c r="C134" s="25" t="s">
        <v>160</v>
      </c>
      <c r="D134" s="3"/>
      <c r="E134" s="14" t="s">
        <v>161</v>
      </c>
      <c r="F134" s="3"/>
      <c r="G134" s="3"/>
      <c r="H134" s="3"/>
      <c r="I134" s="26">
        <f>0+Q134</f>
        <v>0</v>
      </c>
      <c r="O134">
        <f>0+R134</f>
        <v>0</v>
      </c>
      <c r="Q134">
        <f>0+I135+I139+I143+I147+I151+I155+I159+I163+I167+I171+I175+I179+I183+I187+I191+I195+I199+I203+I207+I211+I215+I219+I223+I227+I231+I235+I239+I243+I247+I251+I255+I259+I263+I267+I271+I275+I279+I283+I287+I291+I295+I299+I303+I307+I311+I315+I319+I323+I327+I331+I335+I339+I343+I347+I351+I355</f>
        <v>0</v>
      </c>
      <c r="R134">
        <f>0+O135+O139+O143+O147+O151+O155+O159+O163+O167+O171+O175+O179+O183+O187+O191+O195+O199+O203+O207+O211+O215+O219+O223+O227+O231+O235+O239+O243+O247+O251+O255+O259+O263+O267+O271+O275+O279+O283+O287+O291+O295+O299+O303+O307+O311+O315+O319+O323+O327+O331+O335+O339+O343+O347+O351+O355</f>
        <v>0</v>
      </c>
    </row>
    <row r="135" spans="1:18" x14ac:dyDescent="0.2">
      <c r="A135" s="12" t="s">
        <v>35</v>
      </c>
      <c r="B135" s="16" t="s">
        <v>162</v>
      </c>
      <c r="C135" s="16" t="s">
        <v>163</v>
      </c>
      <c r="D135" s="12" t="s">
        <v>38</v>
      </c>
      <c r="E135" s="17" t="s">
        <v>164</v>
      </c>
      <c r="F135" s="18" t="s">
        <v>56</v>
      </c>
      <c r="G135" s="19">
        <v>24</v>
      </c>
      <c r="H135" s="20">
        <v>0</v>
      </c>
      <c r="I135" s="20">
        <f>ROUND(ROUND(H135,2)*ROUND(G135,3),2)</f>
        <v>0</v>
      </c>
      <c r="O135">
        <f>(I135*21)/100</f>
        <v>0</v>
      </c>
      <c r="P135" t="s">
        <v>12</v>
      </c>
    </row>
    <row r="136" spans="1:18" x14ac:dyDescent="0.2">
      <c r="A136" s="21" t="s">
        <v>41</v>
      </c>
      <c r="E136" s="22" t="s">
        <v>38</v>
      </c>
    </row>
    <row r="137" spans="1:18" x14ac:dyDescent="0.2">
      <c r="A137" s="23" t="s">
        <v>42</v>
      </c>
      <c r="E137" s="24" t="s">
        <v>165</v>
      </c>
    </row>
    <row r="138" spans="1:18" ht="38.25" x14ac:dyDescent="0.2">
      <c r="A138" t="s">
        <v>44</v>
      </c>
      <c r="E138" s="22" t="s">
        <v>166</v>
      </c>
    </row>
    <row r="139" spans="1:18" x14ac:dyDescent="0.2">
      <c r="A139" s="12" t="s">
        <v>35</v>
      </c>
      <c r="B139" s="16" t="s">
        <v>167</v>
      </c>
      <c r="C139" s="16" t="s">
        <v>168</v>
      </c>
      <c r="D139" s="12" t="s">
        <v>38</v>
      </c>
      <c r="E139" s="17" t="s">
        <v>169</v>
      </c>
      <c r="F139" s="18" t="s">
        <v>56</v>
      </c>
      <c r="G139" s="19">
        <v>48</v>
      </c>
      <c r="H139" s="20">
        <v>0</v>
      </c>
      <c r="I139" s="20">
        <f>ROUND(ROUND(H139,2)*ROUND(G139,3),2)</f>
        <v>0</v>
      </c>
      <c r="O139">
        <f>(I139*21)/100</f>
        <v>0</v>
      </c>
      <c r="P139" t="s">
        <v>12</v>
      </c>
    </row>
    <row r="140" spans="1:18" x14ac:dyDescent="0.2">
      <c r="A140" s="21" t="s">
        <v>41</v>
      </c>
      <c r="E140" s="22" t="s">
        <v>38</v>
      </c>
    </row>
    <row r="141" spans="1:18" x14ac:dyDescent="0.2">
      <c r="A141" s="23" t="s">
        <v>42</v>
      </c>
      <c r="E141" s="24" t="s">
        <v>165</v>
      </c>
    </row>
    <row r="142" spans="1:18" ht="38.25" x14ac:dyDescent="0.2">
      <c r="A142" t="s">
        <v>44</v>
      </c>
      <c r="E142" s="22" t="s">
        <v>170</v>
      </c>
    </row>
    <row r="143" spans="1:18" x14ac:dyDescent="0.2">
      <c r="A143" s="12" t="s">
        <v>35</v>
      </c>
      <c r="B143" s="16" t="s">
        <v>171</v>
      </c>
      <c r="C143" s="16" t="s">
        <v>172</v>
      </c>
      <c r="D143" s="12" t="s">
        <v>38</v>
      </c>
      <c r="E143" s="17" t="s">
        <v>173</v>
      </c>
      <c r="F143" s="18" t="s">
        <v>56</v>
      </c>
      <c r="G143" s="19">
        <v>44</v>
      </c>
      <c r="H143" s="20">
        <v>0</v>
      </c>
      <c r="I143" s="20">
        <f>ROUND(ROUND(H143,2)*ROUND(G143,3),2)</f>
        <v>0</v>
      </c>
      <c r="O143">
        <f>(I143*21)/100</f>
        <v>0</v>
      </c>
      <c r="P143" t="s">
        <v>12</v>
      </c>
    </row>
    <row r="144" spans="1:18" x14ac:dyDescent="0.2">
      <c r="A144" s="21" t="s">
        <v>41</v>
      </c>
      <c r="E144" s="22" t="s">
        <v>38</v>
      </c>
    </row>
    <row r="145" spans="1:16" x14ac:dyDescent="0.2">
      <c r="A145" s="23" t="s">
        <v>42</v>
      </c>
      <c r="E145" s="24" t="s">
        <v>165</v>
      </c>
    </row>
    <row r="146" spans="1:16" ht="51" x14ac:dyDescent="0.2">
      <c r="A146" t="s">
        <v>44</v>
      </c>
      <c r="E146" s="22" t="s">
        <v>174</v>
      </c>
    </row>
    <row r="147" spans="1:16" x14ac:dyDescent="0.2">
      <c r="A147" s="12" t="s">
        <v>35</v>
      </c>
      <c r="B147" s="16" t="s">
        <v>175</v>
      </c>
      <c r="C147" s="16" t="s">
        <v>176</v>
      </c>
      <c r="D147" s="12" t="s">
        <v>38</v>
      </c>
      <c r="E147" s="17" t="s">
        <v>177</v>
      </c>
      <c r="F147" s="18" t="s">
        <v>56</v>
      </c>
      <c r="G147" s="19">
        <v>44</v>
      </c>
      <c r="H147" s="20">
        <v>0</v>
      </c>
      <c r="I147" s="20">
        <f>ROUND(ROUND(H147,2)*ROUND(G147,3),2)</f>
        <v>0</v>
      </c>
      <c r="O147">
        <f>(I147*21)/100</f>
        <v>0</v>
      </c>
      <c r="P147" t="s">
        <v>12</v>
      </c>
    </row>
    <row r="148" spans="1:16" x14ac:dyDescent="0.2">
      <c r="A148" s="21" t="s">
        <v>41</v>
      </c>
      <c r="E148" s="22" t="s">
        <v>38</v>
      </c>
    </row>
    <row r="149" spans="1:16" x14ac:dyDescent="0.2">
      <c r="A149" s="23" t="s">
        <v>42</v>
      </c>
      <c r="E149" s="24" t="s">
        <v>165</v>
      </c>
    </row>
    <row r="150" spans="1:16" ht="38.25" x14ac:dyDescent="0.2">
      <c r="A150" t="s">
        <v>44</v>
      </c>
      <c r="E150" s="22" t="s">
        <v>178</v>
      </c>
    </row>
    <row r="151" spans="1:16" x14ac:dyDescent="0.2">
      <c r="A151" s="12" t="s">
        <v>35</v>
      </c>
      <c r="B151" s="16" t="s">
        <v>179</v>
      </c>
      <c r="C151" s="16" t="s">
        <v>180</v>
      </c>
      <c r="D151" s="12" t="s">
        <v>38</v>
      </c>
      <c r="E151" s="17" t="s">
        <v>181</v>
      </c>
      <c r="F151" s="18" t="s">
        <v>56</v>
      </c>
      <c r="G151" s="19">
        <v>94</v>
      </c>
      <c r="H151" s="20">
        <v>0</v>
      </c>
      <c r="I151" s="20">
        <f>ROUND(ROUND(H151,2)*ROUND(G151,3),2)</f>
        <v>0</v>
      </c>
      <c r="O151">
        <f>(I151*21)/100</f>
        <v>0</v>
      </c>
      <c r="P151" t="s">
        <v>12</v>
      </c>
    </row>
    <row r="152" spans="1:16" x14ac:dyDescent="0.2">
      <c r="A152" s="21" t="s">
        <v>41</v>
      </c>
      <c r="E152" s="22" t="s">
        <v>38</v>
      </c>
    </row>
    <row r="153" spans="1:16" x14ac:dyDescent="0.2">
      <c r="A153" s="23" t="s">
        <v>42</v>
      </c>
      <c r="E153" s="24" t="s">
        <v>165</v>
      </c>
    </row>
    <row r="154" spans="1:16" ht="51" x14ac:dyDescent="0.2">
      <c r="A154" t="s">
        <v>44</v>
      </c>
      <c r="E154" s="22" t="s">
        <v>182</v>
      </c>
    </row>
    <row r="155" spans="1:16" ht="25.5" x14ac:dyDescent="0.2">
      <c r="A155" s="12" t="s">
        <v>35</v>
      </c>
      <c r="B155" s="16" t="s">
        <v>183</v>
      </c>
      <c r="C155" s="16" t="s">
        <v>184</v>
      </c>
      <c r="D155" s="12" t="s">
        <v>38</v>
      </c>
      <c r="E155" s="17" t="s">
        <v>185</v>
      </c>
      <c r="F155" s="18" t="s">
        <v>56</v>
      </c>
      <c r="G155" s="19">
        <v>74</v>
      </c>
      <c r="H155" s="20">
        <v>0</v>
      </c>
      <c r="I155" s="20">
        <f>ROUND(ROUND(H155,2)*ROUND(G155,3),2)</f>
        <v>0</v>
      </c>
      <c r="O155">
        <f>(I155*21)/100</f>
        <v>0</v>
      </c>
      <c r="P155" t="s">
        <v>12</v>
      </c>
    </row>
    <row r="156" spans="1:16" x14ac:dyDescent="0.2">
      <c r="A156" s="21" t="s">
        <v>41</v>
      </c>
      <c r="E156" s="22" t="s">
        <v>38</v>
      </c>
    </row>
    <row r="157" spans="1:16" x14ac:dyDescent="0.2">
      <c r="A157" s="23" t="s">
        <v>42</v>
      </c>
      <c r="E157" s="24" t="s">
        <v>165</v>
      </c>
    </row>
    <row r="158" spans="1:16" ht="51" x14ac:dyDescent="0.2">
      <c r="A158" t="s">
        <v>44</v>
      </c>
      <c r="E158" s="22" t="s">
        <v>186</v>
      </c>
    </row>
    <row r="159" spans="1:16" x14ac:dyDescent="0.2">
      <c r="A159" s="12" t="s">
        <v>35</v>
      </c>
      <c r="B159" s="16" t="s">
        <v>187</v>
      </c>
      <c r="C159" s="16" t="s">
        <v>188</v>
      </c>
      <c r="D159" s="12" t="s">
        <v>38</v>
      </c>
      <c r="E159" s="17" t="s">
        <v>189</v>
      </c>
      <c r="F159" s="18" t="s">
        <v>56</v>
      </c>
      <c r="G159" s="19">
        <v>20</v>
      </c>
      <c r="H159" s="20">
        <v>0</v>
      </c>
      <c r="I159" s="20">
        <f>ROUND(ROUND(H159,2)*ROUND(G159,3),2)</f>
        <v>0</v>
      </c>
      <c r="O159">
        <f>(I159*21)/100</f>
        <v>0</v>
      </c>
      <c r="P159" t="s">
        <v>12</v>
      </c>
    </row>
    <row r="160" spans="1:16" x14ac:dyDescent="0.2">
      <c r="A160" s="21" t="s">
        <v>41</v>
      </c>
      <c r="E160" s="22" t="s">
        <v>38</v>
      </c>
    </row>
    <row r="161" spans="1:16" x14ac:dyDescent="0.2">
      <c r="A161" s="23" t="s">
        <v>42</v>
      </c>
      <c r="E161" s="24" t="s">
        <v>165</v>
      </c>
    </row>
    <row r="162" spans="1:16" ht="51" x14ac:dyDescent="0.2">
      <c r="A162" t="s">
        <v>44</v>
      </c>
      <c r="E162" s="22" t="s">
        <v>186</v>
      </c>
    </row>
    <row r="163" spans="1:16" x14ac:dyDescent="0.2">
      <c r="A163" s="12" t="s">
        <v>35</v>
      </c>
      <c r="B163" s="16" t="s">
        <v>190</v>
      </c>
      <c r="C163" s="16" t="s">
        <v>191</v>
      </c>
      <c r="D163" s="12" t="s">
        <v>38</v>
      </c>
      <c r="E163" s="17" t="s">
        <v>192</v>
      </c>
      <c r="F163" s="18" t="s">
        <v>56</v>
      </c>
      <c r="G163" s="19">
        <v>3063</v>
      </c>
      <c r="H163" s="20">
        <v>0</v>
      </c>
      <c r="I163" s="20">
        <f>ROUND(ROUND(H163,2)*ROUND(G163,3),2)</f>
        <v>0</v>
      </c>
      <c r="O163">
        <f>(I163*21)/100</f>
        <v>0</v>
      </c>
      <c r="P163" t="s">
        <v>12</v>
      </c>
    </row>
    <row r="164" spans="1:16" x14ac:dyDescent="0.2">
      <c r="A164" s="21" t="s">
        <v>41</v>
      </c>
      <c r="E164" s="22" t="s">
        <v>38</v>
      </c>
    </row>
    <row r="165" spans="1:16" x14ac:dyDescent="0.2">
      <c r="A165" s="23" t="s">
        <v>42</v>
      </c>
      <c r="E165" s="24" t="s">
        <v>165</v>
      </c>
    </row>
    <row r="166" spans="1:16" ht="51" x14ac:dyDescent="0.2">
      <c r="A166" t="s">
        <v>44</v>
      </c>
      <c r="E166" s="22" t="s">
        <v>186</v>
      </c>
    </row>
    <row r="167" spans="1:16" x14ac:dyDescent="0.2">
      <c r="A167" s="12" t="s">
        <v>35</v>
      </c>
      <c r="B167" s="16" t="s">
        <v>193</v>
      </c>
      <c r="C167" s="16" t="s">
        <v>194</v>
      </c>
      <c r="D167" s="12" t="s">
        <v>38</v>
      </c>
      <c r="E167" s="17" t="s">
        <v>195</v>
      </c>
      <c r="F167" s="18" t="s">
        <v>56</v>
      </c>
      <c r="G167" s="19">
        <v>1</v>
      </c>
      <c r="H167" s="20">
        <v>0</v>
      </c>
      <c r="I167" s="20">
        <f>ROUND(ROUND(H167,2)*ROUND(G167,3),2)</f>
        <v>0</v>
      </c>
      <c r="O167">
        <f>(I167*21)/100</f>
        <v>0</v>
      </c>
      <c r="P167" t="s">
        <v>12</v>
      </c>
    </row>
    <row r="168" spans="1:16" x14ac:dyDescent="0.2">
      <c r="A168" s="21" t="s">
        <v>41</v>
      </c>
      <c r="E168" s="22" t="s">
        <v>38</v>
      </c>
    </row>
    <row r="169" spans="1:16" x14ac:dyDescent="0.2">
      <c r="A169" s="23" t="s">
        <v>42</v>
      </c>
      <c r="E169" s="24" t="s">
        <v>165</v>
      </c>
    </row>
    <row r="170" spans="1:16" ht="51" x14ac:dyDescent="0.2">
      <c r="A170" t="s">
        <v>44</v>
      </c>
      <c r="E170" s="22" t="s">
        <v>186</v>
      </c>
    </row>
    <row r="171" spans="1:16" x14ac:dyDescent="0.2">
      <c r="A171" s="12" t="s">
        <v>35</v>
      </c>
      <c r="B171" s="16" t="s">
        <v>196</v>
      </c>
      <c r="C171" s="16" t="s">
        <v>197</v>
      </c>
      <c r="D171" s="12" t="s">
        <v>38</v>
      </c>
      <c r="E171" s="17" t="s">
        <v>198</v>
      </c>
      <c r="F171" s="18" t="s">
        <v>56</v>
      </c>
      <c r="G171" s="19">
        <v>28</v>
      </c>
      <c r="H171" s="20">
        <v>0</v>
      </c>
      <c r="I171" s="20">
        <f>ROUND(ROUND(H171,2)*ROUND(G171,3),2)</f>
        <v>0</v>
      </c>
      <c r="O171">
        <f>(I171*21)/100</f>
        <v>0</v>
      </c>
      <c r="P171" t="s">
        <v>12</v>
      </c>
    </row>
    <row r="172" spans="1:16" x14ac:dyDescent="0.2">
      <c r="A172" s="21" t="s">
        <v>41</v>
      </c>
      <c r="E172" s="22" t="s">
        <v>38</v>
      </c>
    </row>
    <row r="173" spans="1:16" x14ac:dyDescent="0.2">
      <c r="A173" s="23" t="s">
        <v>42</v>
      </c>
      <c r="E173" s="24" t="s">
        <v>165</v>
      </c>
    </row>
    <row r="174" spans="1:16" ht="51" x14ac:dyDescent="0.2">
      <c r="A174" t="s">
        <v>44</v>
      </c>
      <c r="E174" s="22" t="s">
        <v>186</v>
      </c>
    </row>
    <row r="175" spans="1:16" x14ac:dyDescent="0.2">
      <c r="A175" s="12" t="s">
        <v>35</v>
      </c>
      <c r="B175" s="16" t="s">
        <v>199</v>
      </c>
      <c r="C175" s="16" t="s">
        <v>200</v>
      </c>
      <c r="D175" s="12" t="s">
        <v>38</v>
      </c>
      <c r="E175" s="17" t="s">
        <v>201</v>
      </c>
      <c r="F175" s="18" t="s">
        <v>56</v>
      </c>
      <c r="G175" s="19">
        <v>2</v>
      </c>
      <c r="H175" s="20">
        <v>0</v>
      </c>
      <c r="I175" s="20">
        <f>ROUND(ROUND(H175,2)*ROUND(G175,3),2)</f>
        <v>0</v>
      </c>
      <c r="O175">
        <f>(I175*21)/100</f>
        <v>0</v>
      </c>
      <c r="P175" t="s">
        <v>12</v>
      </c>
    </row>
    <row r="176" spans="1:16" x14ac:dyDescent="0.2">
      <c r="A176" s="21" t="s">
        <v>41</v>
      </c>
      <c r="E176" s="22" t="s">
        <v>38</v>
      </c>
    </row>
    <row r="177" spans="1:16" x14ac:dyDescent="0.2">
      <c r="A177" s="23" t="s">
        <v>42</v>
      </c>
      <c r="E177" s="24" t="s">
        <v>165</v>
      </c>
    </row>
    <row r="178" spans="1:16" ht="51" x14ac:dyDescent="0.2">
      <c r="A178" t="s">
        <v>44</v>
      </c>
      <c r="E178" s="22" t="s">
        <v>186</v>
      </c>
    </row>
    <row r="179" spans="1:16" x14ac:dyDescent="0.2">
      <c r="A179" s="12" t="s">
        <v>35</v>
      </c>
      <c r="B179" s="16" t="s">
        <v>202</v>
      </c>
      <c r="C179" s="16" t="s">
        <v>203</v>
      </c>
      <c r="D179" s="12" t="s">
        <v>38</v>
      </c>
      <c r="E179" s="17" t="s">
        <v>204</v>
      </c>
      <c r="F179" s="18" t="s">
        <v>56</v>
      </c>
      <c r="G179" s="19">
        <v>44</v>
      </c>
      <c r="H179" s="20">
        <v>0</v>
      </c>
      <c r="I179" s="20">
        <f>ROUND(ROUND(H179,2)*ROUND(G179,3),2)</f>
        <v>0</v>
      </c>
      <c r="O179">
        <f>(I179*21)/100</f>
        <v>0</v>
      </c>
      <c r="P179" t="s">
        <v>12</v>
      </c>
    </row>
    <row r="180" spans="1:16" x14ac:dyDescent="0.2">
      <c r="A180" s="21" t="s">
        <v>41</v>
      </c>
      <c r="E180" s="22" t="s">
        <v>38</v>
      </c>
    </row>
    <row r="181" spans="1:16" x14ac:dyDescent="0.2">
      <c r="A181" s="23" t="s">
        <v>42</v>
      </c>
      <c r="E181" s="24" t="s">
        <v>165</v>
      </c>
    </row>
    <row r="182" spans="1:16" ht="51" x14ac:dyDescent="0.2">
      <c r="A182" t="s">
        <v>44</v>
      </c>
      <c r="E182" s="22" t="s">
        <v>186</v>
      </c>
    </row>
    <row r="183" spans="1:16" x14ac:dyDescent="0.2">
      <c r="A183" s="12" t="s">
        <v>35</v>
      </c>
      <c r="B183" s="16" t="s">
        <v>205</v>
      </c>
      <c r="C183" s="16" t="s">
        <v>206</v>
      </c>
      <c r="D183" s="12" t="s">
        <v>38</v>
      </c>
      <c r="E183" s="17" t="s">
        <v>207</v>
      </c>
      <c r="F183" s="18" t="s">
        <v>56</v>
      </c>
      <c r="G183" s="19">
        <v>3</v>
      </c>
      <c r="H183" s="20">
        <v>0</v>
      </c>
      <c r="I183" s="20">
        <f>ROUND(ROUND(H183,2)*ROUND(G183,3),2)</f>
        <v>0</v>
      </c>
      <c r="O183">
        <f>(I183*21)/100</f>
        <v>0</v>
      </c>
      <c r="P183" t="s">
        <v>12</v>
      </c>
    </row>
    <row r="184" spans="1:16" x14ac:dyDescent="0.2">
      <c r="A184" s="21" t="s">
        <v>41</v>
      </c>
      <c r="E184" s="22" t="s">
        <v>38</v>
      </c>
    </row>
    <row r="185" spans="1:16" x14ac:dyDescent="0.2">
      <c r="A185" s="23" t="s">
        <v>42</v>
      </c>
      <c r="E185" s="24" t="s">
        <v>165</v>
      </c>
    </row>
    <row r="186" spans="1:16" ht="51" x14ac:dyDescent="0.2">
      <c r="A186" t="s">
        <v>44</v>
      </c>
      <c r="E186" s="22" t="s">
        <v>186</v>
      </c>
    </row>
    <row r="187" spans="1:16" x14ac:dyDescent="0.2">
      <c r="A187" s="12" t="s">
        <v>35</v>
      </c>
      <c r="B187" s="16" t="s">
        <v>208</v>
      </c>
      <c r="C187" s="16" t="s">
        <v>209</v>
      </c>
      <c r="D187" s="12" t="s">
        <v>38</v>
      </c>
      <c r="E187" s="17" t="s">
        <v>210</v>
      </c>
      <c r="F187" s="18" t="s">
        <v>56</v>
      </c>
      <c r="G187" s="19">
        <v>4</v>
      </c>
      <c r="H187" s="20">
        <v>0</v>
      </c>
      <c r="I187" s="20">
        <f>ROUND(ROUND(H187,2)*ROUND(G187,3),2)</f>
        <v>0</v>
      </c>
      <c r="O187">
        <f>(I187*21)/100</f>
        <v>0</v>
      </c>
      <c r="P187" t="s">
        <v>12</v>
      </c>
    </row>
    <row r="188" spans="1:16" x14ac:dyDescent="0.2">
      <c r="A188" s="21" t="s">
        <v>41</v>
      </c>
      <c r="E188" s="22" t="s">
        <v>38</v>
      </c>
    </row>
    <row r="189" spans="1:16" x14ac:dyDescent="0.2">
      <c r="A189" s="23" t="s">
        <v>42</v>
      </c>
      <c r="E189" s="24" t="s">
        <v>165</v>
      </c>
    </row>
    <row r="190" spans="1:16" ht="51" x14ac:dyDescent="0.2">
      <c r="A190" t="s">
        <v>44</v>
      </c>
      <c r="E190" s="22" t="s">
        <v>186</v>
      </c>
    </row>
    <row r="191" spans="1:16" x14ac:dyDescent="0.2">
      <c r="A191" s="12" t="s">
        <v>35</v>
      </c>
      <c r="B191" s="16" t="s">
        <v>211</v>
      </c>
      <c r="C191" s="16" t="s">
        <v>212</v>
      </c>
      <c r="D191" s="12" t="s">
        <v>38</v>
      </c>
      <c r="E191" s="17" t="s">
        <v>213</v>
      </c>
      <c r="F191" s="18" t="s">
        <v>56</v>
      </c>
      <c r="G191" s="19">
        <v>4</v>
      </c>
      <c r="H191" s="20">
        <v>0</v>
      </c>
      <c r="I191" s="20">
        <f>ROUND(ROUND(H191,2)*ROUND(G191,3),2)</f>
        <v>0</v>
      </c>
      <c r="O191">
        <f>(I191*21)/100</f>
        <v>0</v>
      </c>
      <c r="P191" t="s">
        <v>12</v>
      </c>
    </row>
    <row r="192" spans="1:16" x14ac:dyDescent="0.2">
      <c r="A192" s="21" t="s">
        <v>41</v>
      </c>
      <c r="E192" s="22" t="s">
        <v>38</v>
      </c>
    </row>
    <row r="193" spans="1:16" x14ac:dyDescent="0.2">
      <c r="A193" s="23" t="s">
        <v>42</v>
      </c>
      <c r="E193" s="24" t="s">
        <v>165</v>
      </c>
    </row>
    <row r="194" spans="1:16" ht="51" x14ac:dyDescent="0.2">
      <c r="A194" t="s">
        <v>44</v>
      </c>
      <c r="E194" s="22" t="s">
        <v>186</v>
      </c>
    </row>
    <row r="195" spans="1:16" x14ac:dyDescent="0.2">
      <c r="A195" s="12" t="s">
        <v>35</v>
      </c>
      <c r="B195" s="16" t="s">
        <v>214</v>
      </c>
      <c r="C195" s="16" t="s">
        <v>215</v>
      </c>
      <c r="D195" s="12" t="s">
        <v>38</v>
      </c>
      <c r="E195" s="17" t="s">
        <v>216</v>
      </c>
      <c r="F195" s="18" t="s">
        <v>56</v>
      </c>
      <c r="G195" s="19">
        <v>2</v>
      </c>
      <c r="H195" s="20">
        <v>0</v>
      </c>
      <c r="I195" s="20">
        <f>ROUND(ROUND(H195,2)*ROUND(G195,3),2)</f>
        <v>0</v>
      </c>
      <c r="O195">
        <f>(I195*21)/100</f>
        <v>0</v>
      </c>
      <c r="P195" t="s">
        <v>12</v>
      </c>
    </row>
    <row r="196" spans="1:16" x14ac:dyDescent="0.2">
      <c r="A196" s="21" t="s">
        <v>41</v>
      </c>
      <c r="E196" s="22" t="s">
        <v>38</v>
      </c>
    </row>
    <row r="197" spans="1:16" x14ac:dyDescent="0.2">
      <c r="A197" s="23" t="s">
        <v>42</v>
      </c>
      <c r="E197" s="24" t="s">
        <v>165</v>
      </c>
    </row>
    <row r="198" spans="1:16" ht="51" x14ac:dyDescent="0.2">
      <c r="A198" t="s">
        <v>44</v>
      </c>
      <c r="E198" s="22" t="s">
        <v>186</v>
      </c>
    </row>
    <row r="199" spans="1:16" x14ac:dyDescent="0.2">
      <c r="A199" s="12" t="s">
        <v>35</v>
      </c>
      <c r="B199" s="16" t="s">
        <v>217</v>
      </c>
      <c r="C199" s="16" t="s">
        <v>218</v>
      </c>
      <c r="D199" s="12" t="s">
        <v>38</v>
      </c>
      <c r="E199" s="17" t="s">
        <v>219</v>
      </c>
      <c r="F199" s="18" t="s">
        <v>70</v>
      </c>
      <c r="G199" s="19">
        <v>230</v>
      </c>
      <c r="H199" s="20">
        <v>0</v>
      </c>
      <c r="I199" s="20">
        <f>ROUND(ROUND(H199,2)*ROUND(G199,3),2)</f>
        <v>0</v>
      </c>
      <c r="O199">
        <f>(I199*21)/100</f>
        <v>0</v>
      </c>
      <c r="P199" t="s">
        <v>12</v>
      </c>
    </row>
    <row r="200" spans="1:16" x14ac:dyDescent="0.2">
      <c r="A200" s="21" t="s">
        <v>41</v>
      </c>
      <c r="E200" s="22" t="s">
        <v>38</v>
      </c>
    </row>
    <row r="201" spans="1:16" x14ac:dyDescent="0.2">
      <c r="A201" s="23" t="s">
        <v>42</v>
      </c>
      <c r="E201" s="24" t="s">
        <v>165</v>
      </c>
    </row>
    <row r="202" spans="1:16" ht="38.25" x14ac:dyDescent="0.2">
      <c r="A202" t="s">
        <v>44</v>
      </c>
      <c r="E202" s="22" t="s">
        <v>220</v>
      </c>
    </row>
    <row r="203" spans="1:16" x14ac:dyDescent="0.2">
      <c r="A203" s="12" t="s">
        <v>35</v>
      </c>
      <c r="B203" s="16" t="s">
        <v>221</v>
      </c>
      <c r="C203" s="16" t="s">
        <v>222</v>
      </c>
      <c r="D203" s="12" t="s">
        <v>38</v>
      </c>
      <c r="E203" s="17" t="s">
        <v>223</v>
      </c>
      <c r="F203" s="18" t="s">
        <v>56</v>
      </c>
      <c r="G203" s="19">
        <v>5</v>
      </c>
      <c r="H203" s="20">
        <v>0</v>
      </c>
      <c r="I203" s="20">
        <f>ROUND(ROUND(H203,2)*ROUND(G203,3),2)</f>
        <v>0</v>
      </c>
      <c r="O203">
        <f>(I203*21)/100</f>
        <v>0</v>
      </c>
      <c r="P203" t="s">
        <v>12</v>
      </c>
    </row>
    <row r="204" spans="1:16" x14ac:dyDescent="0.2">
      <c r="A204" s="21" t="s">
        <v>41</v>
      </c>
      <c r="E204" s="22" t="s">
        <v>38</v>
      </c>
    </row>
    <row r="205" spans="1:16" x14ac:dyDescent="0.2">
      <c r="A205" s="23" t="s">
        <v>42</v>
      </c>
      <c r="E205" s="24" t="s">
        <v>165</v>
      </c>
    </row>
    <row r="206" spans="1:16" ht="63.75" x14ac:dyDescent="0.2">
      <c r="A206" t="s">
        <v>44</v>
      </c>
      <c r="E206" s="22" t="s">
        <v>224</v>
      </c>
    </row>
    <row r="207" spans="1:16" x14ac:dyDescent="0.2">
      <c r="A207" s="12" t="s">
        <v>35</v>
      </c>
      <c r="B207" s="16" t="s">
        <v>225</v>
      </c>
      <c r="C207" s="16" t="s">
        <v>226</v>
      </c>
      <c r="D207" s="12" t="s">
        <v>38</v>
      </c>
      <c r="E207" s="17" t="s">
        <v>227</v>
      </c>
      <c r="F207" s="18" t="s">
        <v>56</v>
      </c>
      <c r="G207" s="19">
        <v>19</v>
      </c>
      <c r="H207" s="20">
        <v>0</v>
      </c>
      <c r="I207" s="20">
        <f>ROUND(ROUND(H207,2)*ROUND(G207,3),2)</f>
        <v>0</v>
      </c>
      <c r="O207">
        <f>(I207*21)/100</f>
        <v>0</v>
      </c>
      <c r="P207" t="s">
        <v>12</v>
      </c>
    </row>
    <row r="208" spans="1:16" x14ac:dyDescent="0.2">
      <c r="A208" s="21" t="s">
        <v>41</v>
      </c>
      <c r="E208" s="22" t="s">
        <v>38</v>
      </c>
    </row>
    <row r="209" spans="1:16" x14ac:dyDescent="0.2">
      <c r="A209" s="23" t="s">
        <v>42</v>
      </c>
      <c r="E209" s="24" t="s">
        <v>165</v>
      </c>
    </row>
    <row r="210" spans="1:16" ht="63.75" x14ac:dyDescent="0.2">
      <c r="A210" t="s">
        <v>44</v>
      </c>
      <c r="E210" s="22" t="s">
        <v>224</v>
      </c>
    </row>
    <row r="211" spans="1:16" x14ac:dyDescent="0.2">
      <c r="A211" s="12" t="s">
        <v>35</v>
      </c>
      <c r="B211" s="16" t="s">
        <v>228</v>
      </c>
      <c r="C211" s="16" t="s">
        <v>229</v>
      </c>
      <c r="D211" s="12" t="s">
        <v>38</v>
      </c>
      <c r="E211" s="17" t="s">
        <v>230</v>
      </c>
      <c r="F211" s="18" t="s">
        <v>56</v>
      </c>
      <c r="G211" s="19">
        <v>16</v>
      </c>
      <c r="H211" s="20">
        <v>0</v>
      </c>
      <c r="I211" s="20">
        <f>ROUND(ROUND(H211,2)*ROUND(G211,3),2)</f>
        <v>0</v>
      </c>
      <c r="O211">
        <f>(I211*21)/100</f>
        <v>0</v>
      </c>
      <c r="P211" t="s">
        <v>12</v>
      </c>
    </row>
    <row r="212" spans="1:16" x14ac:dyDescent="0.2">
      <c r="A212" s="21" t="s">
        <v>41</v>
      </c>
      <c r="E212" s="22" t="s">
        <v>38</v>
      </c>
    </row>
    <row r="213" spans="1:16" x14ac:dyDescent="0.2">
      <c r="A213" s="23" t="s">
        <v>42</v>
      </c>
      <c r="E213" s="24" t="s">
        <v>165</v>
      </c>
    </row>
    <row r="214" spans="1:16" ht="63.75" x14ac:dyDescent="0.2">
      <c r="A214" t="s">
        <v>44</v>
      </c>
      <c r="E214" s="22" t="s">
        <v>224</v>
      </c>
    </row>
    <row r="215" spans="1:16" x14ac:dyDescent="0.2">
      <c r="A215" s="12" t="s">
        <v>35</v>
      </c>
      <c r="B215" s="16" t="s">
        <v>231</v>
      </c>
      <c r="C215" s="16" t="s">
        <v>232</v>
      </c>
      <c r="D215" s="12" t="s">
        <v>38</v>
      </c>
      <c r="E215" s="17" t="s">
        <v>233</v>
      </c>
      <c r="F215" s="18" t="s">
        <v>56</v>
      </c>
      <c r="G215" s="19">
        <v>1</v>
      </c>
      <c r="H215" s="20">
        <v>0</v>
      </c>
      <c r="I215" s="20">
        <f>ROUND(ROUND(H215,2)*ROUND(G215,3),2)</f>
        <v>0</v>
      </c>
      <c r="O215">
        <f>(I215*21)/100</f>
        <v>0</v>
      </c>
      <c r="P215" t="s">
        <v>12</v>
      </c>
    </row>
    <row r="216" spans="1:16" x14ac:dyDescent="0.2">
      <c r="A216" s="21" t="s">
        <v>41</v>
      </c>
      <c r="E216" s="22" t="s">
        <v>38</v>
      </c>
    </row>
    <row r="217" spans="1:16" x14ac:dyDescent="0.2">
      <c r="A217" s="23" t="s">
        <v>42</v>
      </c>
      <c r="E217" s="24" t="s">
        <v>165</v>
      </c>
    </row>
    <row r="218" spans="1:16" ht="63.75" x14ac:dyDescent="0.2">
      <c r="A218" t="s">
        <v>44</v>
      </c>
      <c r="E218" s="22" t="s">
        <v>224</v>
      </c>
    </row>
    <row r="219" spans="1:16" x14ac:dyDescent="0.2">
      <c r="A219" s="12" t="s">
        <v>35</v>
      </c>
      <c r="B219" s="16" t="s">
        <v>234</v>
      </c>
      <c r="C219" s="16" t="s">
        <v>235</v>
      </c>
      <c r="D219" s="12" t="s">
        <v>38</v>
      </c>
      <c r="E219" s="17" t="s">
        <v>236</v>
      </c>
      <c r="F219" s="18" t="s">
        <v>56</v>
      </c>
      <c r="G219" s="19">
        <v>2</v>
      </c>
      <c r="H219" s="20">
        <v>0</v>
      </c>
      <c r="I219" s="20">
        <f>ROUND(ROUND(H219,2)*ROUND(G219,3),2)</f>
        <v>0</v>
      </c>
      <c r="O219">
        <f>(I219*21)/100</f>
        <v>0</v>
      </c>
      <c r="P219" t="s">
        <v>12</v>
      </c>
    </row>
    <row r="220" spans="1:16" x14ac:dyDescent="0.2">
      <c r="A220" s="21" t="s">
        <v>41</v>
      </c>
      <c r="E220" s="22" t="s">
        <v>38</v>
      </c>
    </row>
    <row r="221" spans="1:16" x14ac:dyDescent="0.2">
      <c r="A221" s="23" t="s">
        <v>42</v>
      </c>
      <c r="E221" s="24" t="s">
        <v>165</v>
      </c>
    </row>
    <row r="222" spans="1:16" ht="63.75" x14ac:dyDescent="0.2">
      <c r="A222" t="s">
        <v>44</v>
      </c>
      <c r="E222" s="22" t="s">
        <v>224</v>
      </c>
    </row>
    <row r="223" spans="1:16" x14ac:dyDescent="0.2">
      <c r="A223" s="12" t="s">
        <v>35</v>
      </c>
      <c r="B223" s="16" t="s">
        <v>237</v>
      </c>
      <c r="C223" s="16" t="s">
        <v>238</v>
      </c>
      <c r="D223" s="12" t="s">
        <v>38</v>
      </c>
      <c r="E223" s="17" t="s">
        <v>239</v>
      </c>
      <c r="F223" s="18" t="s">
        <v>70</v>
      </c>
      <c r="G223" s="19">
        <v>378</v>
      </c>
      <c r="H223" s="20">
        <v>0</v>
      </c>
      <c r="I223" s="20">
        <f>ROUND(ROUND(H223,2)*ROUND(G223,3),2)</f>
        <v>0</v>
      </c>
      <c r="O223">
        <f>(I223*21)/100</f>
        <v>0</v>
      </c>
      <c r="P223" t="s">
        <v>12</v>
      </c>
    </row>
    <row r="224" spans="1:16" x14ac:dyDescent="0.2">
      <c r="A224" s="21" t="s">
        <v>41</v>
      </c>
      <c r="E224" s="22" t="s">
        <v>38</v>
      </c>
    </row>
    <row r="225" spans="1:16" x14ac:dyDescent="0.2">
      <c r="A225" s="23" t="s">
        <v>42</v>
      </c>
      <c r="E225" s="24" t="s">
        <v>165</v>
      </c>
    </row>
    <row r="226" spans="1:16" ht="51" x14ac:dyDescent="0.2">
      <c r="A226" t="s">
        <v>44</v>
      </c>
      <c r="E226" s="22" t="s">
        <v>240</v>
      </c>
    </row>
    <row r="227" spans="1:16" x14ac:dyDescent="0.2">
      <c r="A227" s="12" t="s">
        <v>35</v>
      </c>
      <c r="B227" s="16" t="s">
        <v>241</v>
      </c>
      <c r="C227" s="16" t="s">
        <v>242</v>
      </c>
      <c r="D227" s="12" t="s">
        <v>38</v>
      </c>
      <c r="E227" s="17" t="s">
        <v>243</v>
      </c>
      <c r="F227" s="18" t="s">
        <v>56</v>
      </c>
      <c r="G227" s="19">
        <v>7</v>
      </c>
      <c r="H227" s="20">
        <v>0</v>
      </c>
      <c r="I227" s="20">
        <f>ROUND(ROUND(H227,2)*ROUND(G227,3),2)</f>
        <v>0</v>
      </c>
      <c r="O227">
        <f>(I227*21)/100</f>
        <v>0</v>
      </c>
      <c r="P227" t="s">
        <v>12</v>
      </c>
    </row>
    <row r="228" spans="1:16" x14ac:dyDescent="0.2">
      <c r="A228" s="21" t="s">
        <v>41</v>
      </c>
      <c r="E228" s="22" t="s">
        <v>38</v>
      </c>
    </row>
    <row r="229" spans="1:16" x14ac:dyDescent="0.2">
      <c r="A229" s="23" t="s">
        <v>42</v>
      </c>
      <c r="E229" s="24" t="s">
        <v>165</v>
      </c>
    </row>
    <row r="230" spans="1:16" ht="63.75" x14ac:dyDescent="0.2">
      <c r="A230" t="s">
        <v>44</v>
      </c>
      <c r="E230" s="22" t="s">
        <v>224</v>
      </c>
    </row>
    <row r="231" spans="1:16" x14ac:dyDescent="0.2">
      <c r="A231" s="12" t="s">
        <v>35</v>
      </c>
      <c r="B231" s="16" t="s">
        <v>244</v>
      </c>
      <c r="C231" s="16" t="s">
        <v>245</v>
      </c>
      <c r="D231" s="12" t="s">
        <v>38</v>
      </c>
      <c r="E231" s="17" t="s">
        <v>246</v>
      </c>
      <c r="F231" s="18" t="s">
        <v>56</v>
      </c>
      <c r="G231" s="19">
        <v>4</v>
      </c>
      <c r="H231" s="20">
        <v>0</v>
      </c>
      <c r="I231" s="20">
        <f>ROUND(ROUND(H231,2)*ROUND(G231,3),2)</f>
        <v>0</v>
      </c>
      <c r="O231">
        <f>(I231*21)/100</f>
        <v>0</v>
      </c>
      <c r="P231" t="s">
        <v>12</v>
      </c>
    </row>
    <row r="232" spans="1:16" x14ac:dyDescent="0.2">
      <c r="A232" s="21" t="s">
        <v>41</v>
      </c>
      <c r="E232" s="22" t="s">
        <v>38</v>
      </c>
    </row>
    <row r="233" spans="1:16" x14ac:dyDescent="0.2">
      <c r="A233" s="23" t="s">
        <v>42</v>
      </c>
      <c r="E233" s="24" t="s">
        <v>165</v>
      </c>
    </row>
    <row r="234" spans="1:16" ht="63.75" x14ac:dyDescent="0.2">
      <c r="A234" t="s">
        <v>44</v>
      </c>
      <c r="E234" s="22" t="s">
        <v>224</v>
      </c>
    </row>
    <row r="235" spans="1:16" x14ac:dyDescent="0.2">
      <c r="A235" s="12" t="s">
        <v>35</v>
      </c>
      <c r="B235" s="16" t="s">
        <v>247</v>
      </c>
      <c r="C235" s="16" t="s">
        <v>248</v>
      </c>
      <c r="D235" s="12" t="s">
        <v>38</v>
      </c>
      <c r="E235" s="17" t="s">
        <v>249</v>
      </c>
      <c r="F235" s="18" t="s">
        <v>56</v>
      </c>
      <c r="G235" s="19">
        <v>3</v>
      </c>
      <c r="H235" s="20">
        <v>0</v>
      </c>
      <c r="I235" s="20">
        <f>ROUND(ROUND(H235,2)*ROUND(G235,3),2)</f>
        <v>0</v>
      </c>
      <c r="O235">
        <f>(I235*21)/100</f>
        <v>0</v>
      </c>
      <c r="P235" t="s">
        <v>12</v>
      </c>
    </row>
    <row r="236" spans="1:16" x14ac:dyDescent="0.2">
      <c r="A236" s="21" t="s">
        <v>41</v>
      </c>
      <c r="E236" s="22" t="s">
        <v>38</v>
      </c>
    </row>
    <row r="237" spans="1:16" x14ac:dyDescent="0.2">
      <c r="A237" s="23" t="s">
        <v>42</v>
      </c>
      <c r="E237" s="24" t="s">
        <v>165</v>
      </c>
    </row>
    <row r="238" spans="1:16" ht="63.75" x14ac:dyDescent="0.2">
      <c r="A238" t="s">
        <v>44</v>
      </c>
      <c r="E238" s="22" t="s">
        <v>224</v>
      </c>
    </row>
    <row r="239" spans="1:16" x14ac:dyDescent="0.2">
      <c r="A239" s="12" t="s">
        <v>35</v>
      </c>
      <c r="B239" s="16" t="s">
        <v>250</v>
      </c>
      <c r="C239" s="16" t="s">
        <v>251</v>
      </c>
      <c r="D239" s="12" t="s">
        <v>38</v>
      </c>
      <c r="E239" s="17" t="s">
        <v>252</v>
      </c>
      <c r="F239" s="18" t="s">
        <v>56</v>
      </c>
      <c r="G239" s="19">
        <v>2</v>
      </c>
      <c r="H239" s="20">
        <v>0</v>
      </c>
      <c r="I239" s="20">
        <f>ROUND(ROUND(H239,2)*ROUND(G239,3),2)</f>
        <v>0</v>
      </c>
      <c r="O239">
        <f>(I239*21)/100</f>
        <v>0</v>
      </c>
      <c r="P239" t="s">
        <v>12</v>
      </c>
    </row>
    <row r="240" spans="1:16" x14ac:dyDescent="0.2">
      <c r="A240" s="21" t="s">
        <v>41</v>
      </c>
      <c r="E240" s="22" t="s">
        <v>38</v>
      </c>
    </row>
    <row r="241" spans="1:16" x14ac:dyDescent="0.2">
      <c r="A241" s="23" t="s">
        <v>42</v>
      </c>
      <c r="E241" s="24" t="s">
        <v>165</v>
      </c>
    </row>
    <row r="242" spans="1:16" ht="63.75" x14ac:dyDescent="0.2">
      <c r="A242" t="s">
        <v>44</v>
      </c>
      <c r="E242" s="22" t="s">
        <v>224</v>
      </c>
    </row>
    <row r="243" spans="1:16" x14ac:dyDescent="0.2">
      <c r="A243" s="12" t="s">
        <v>35</v>
      </c>
      <c r="B243" s="16" t="s">
        <v>253</v>
      </c>
      <c r="C243" s="16" t="s">
        <v>254</v>
      </c>
      <c r="D243" s="12" t="s">
        <v>38</v>
      </c>
      <c r="E243" s="17" t="s">
        <v>255</v>
      </c>
      <c r="F243" s="18" t="s">
        <v>70</v>
      </c>
      <c r="G243" s="19">
        <v>5570</v>
      </c>
      <c r="H243" s="20">
        <v>0</v>
      </c>
      <c r="I243" s="20">
        <f>ROUND(ROUND(H243,2)*ROUND(G243,3),2)</f>
        <v>0</v>
      </c>
      <c r="O243">
        <f>(I243*21)/100</f>
        <v>0</v>
      </c>
      <c r="P243" t="s">
        <v>12</v>
      </c>
    </row>
    <row r="244" spans="1:16" x14ac:dyDescent="0.2">
      <c r="A244" s="21" t="s">
        <v>41</v>
      </c>
      <c r="E244" s="22" t="s">
        <v>38</v>
      </c>
    </row>
    <row r="245" spans="1:16" x14ac:dyDescent="0.2">
      <c r="A245" s="23" t="s">
        <v>42</v>
      </c>
      <c r="E245" s="24" t="s">
        <v>165</v>
      </c>
    </row>
    <row r="246" spans="1:16" ht="51" x14ac:dyDescent="0.2">
      <c r="A246" t="s">
        <v>44</v>
      </c>
      <c r="E246" s="22" t="s">
        <v>256</v>
      </c>
    </row>
    <row r="247" spans="1:16" x14ac:dyDescent="0.2">
      <c r="A247" s="12" t="s">
        <v>35</v>
      </c>
      <c r="B247" s="16" t="s">
        <v>257</v>
      </c>
      <c r="C247" s="16" t="s">
        <v>258</v>
      </c>
      <c r="D247" s="12" t="s">
        <v>38</v>
      </c>
      <c r="E247" s="17" t="s">
        <v>259</v>
      </c>
      <c r="F247" s="18" t="s">
        <v>70</v>
      </c>
      <c r="G247" s="19">
        <v>4544</v>
      </c>
      <c r="H247" s="20">
        <v>0</v>
      </c>
      <c r="I247" s="20">
        <f>ROUND(ROUND(H247,2)*ROUND(G247,3),2)</f>
        <v>0</v>
      </c>
      <c r="O247">
        <f>(I247*21)/100</f>
        <v>0</v>
      </c>
      <c r="P247" t="s">
        <v>12</v>
      </c>
    </row>
    <row r="248" spans="1:16" x14ac:dyDescent="0.2">
      <c r="A248" s="21" t="s">
        <v>41</v>
      </c>
      <c r="E248" s="22" t="s">
        <v>38</v>
      </c>
    </row>
    <row r="249" spans="1:16" x14ac:dyDescent="0.2">
      <c r="A249" s="23" t="s">
        <v>42</v>
      </c>
      <c r="E249" s="24" t="s">
        <v>165</v>
      </c>
    </row>
    <row r="250" spans="1:16" ht="51" x14ac:dyDescent="0.2">
      <c r="A250" t="s">
        <v>44</v>
      </c>
      <c r="E250" s="22" t="s">
        <v>256</v>
      </c>
    </row>
    <row r="251" spans="1:16" x14ac:dyDescent="0.2">
      <c r="A251" s="12" t="s">
        <v>35</v>
      </c>
      <c r="B251" s="16" t="s">
        <v>260</v>
      </c>
      <c r="C251" s="16" t="s">
        <v>261</v>
      </c>
      <c r="D251" s="12" t="s">
        <v>38</v>
      </c>
      <c r="E251" s="17" t="s">
        <v>262</v>
      </c>
      <c r="F251" s="18" t="s">
        <v>70</v>
      </c>
      <c r="G251" s="19">
        <v>18544</v>
      </c>
      <c r="H251" s="20">
        <v>0</v>
      </c>
      <c r="I251" s="20">
        <f>ROUND(ROUND(H251,2)*ROUND(G251,3),2)</f>
        <v>0</v>
      </c>
      <c r="O251">
        <f>(I251*21)/100</f>
        <v>0</v>
      </c>
      <c r="P251" t="s">
        <v>12</v>
      </c>
    </row>
    <row r="252" spans="1:16" x14ac:dyDescent="0.2">
      <c r="A252" s="21" t="s">
        <v>41</v>
      </c>
      <c r="E252" s="22" t="s">
        <v>38</v>
      </c>
    </row>
    <row r="253" spans="1:16" x14ac:dyDescent="0.2">
      <c r="A253" s="23" t="s">
        <v>42</v>
      </c>
      <c r="E253" s="24" t="s">
        <v>165</v>
      </c>
    </row>
    <row r="254" spans="1:16" ht="38.25" x14ac:dyDescent="0.2">
      <c r="A254" t="s">
        <v>44</v>
      </c>
      <c r="E254" s="22" t="s">
        <v>263</v>
      </c>
    </row>
    <row r="255" spans="1:16" ht="25.5" x14ac:dyDescent="0.2">
      <c r="A255" s="12" t="s">
        <v>35</v>
      </c>
      <c r="B255" s="16" t="s">
        <v>264</v>
      </c>
      <c r="C255" s="16" t="s">
        <v>265</v>
      </c>
      <c r="D255" s="12" t="s">
        <v>38</v>
      </c>
      <c r="E255" s="17" t="s">
        <v>266</v>
      </c>
      <c r="F255" s="18" t="s">
        <v>70</v>
      </c>
      <c r="G255" s="19">
        <v>5570</v>
      </c>
      <c r="H255" s="20">
        <v>0</v>
      </c>
      <c r="I255" s="20">
        <f>ROUND(ROUND(H255,2)*ROUND(G255,3),2)</f>
        <v>0</v>
      </c>
      <c r="O255">
        <f>(I255*21)/100</f>
        <v>0</v>
      </c>
      <c r="P255" t="s">
        <v>12</v>
      </c>
    </row>
    <row r="256" spans="1:16" x14ac:dyDescent="0.2">
      <c r="A256" s="21" t="s">
        <v>41</v>
      </c>
      <c r="E256" s="22" t="s">
        <v>38</v>
      </c>
    </row>
    <row r="257" spans="1:16" x14ac:dyDescent="0.2">
      <c r="A257" s="23" t="s">
        <v>42</v>
      </c>
      <c r="E257" s="24" t="s">
        <v>165</v>
      </c>
    </row>
    <row r="258" spans="1:16" ht="38.25" x14ac:dyDescent="0.2">
      <c r="A258" t="s">
        <v>44</v>
      </c>
      <c r="E258" s="22" t="s">
        <v>267</v>
      </c>
    </row>
    <row r="259" spans="1:16" x14ac:dyDescent="0.2">
      <c r="A259" s="12" t="s">
        <v>35</v>
      </c>
      <c r="B259" s="16" t="s">
        <v>268</v>
      </c>
      <c r="C259" s="16" t="s">
        <v>269</v>
      </c>
      <c r="D259" s="12" t="s">
        <v>38</v>
      </c>
      <c r="E259" s="17" t="s">
        <v>270</v>
      </c>
      <c r="F259" s="18" t="s">
        <v>56</v>
      </c>
      <c r="G259" s="19">
        <v>36</v>
      </c>
      <c r="H259" s="20">
        <v>0</v>
      </c>
      <c r="I259" s="20">
        <f>ROUND(ROUND(H259,2)*ROUND(G259,3),2)</f>
        <v>0</v>
      </c>
      <c r="O259">
        <f>(I259*21)/100</f>
        <v>0</v>
      </c>
      <c r="P259" t="s">
        <v>12</v>
      </c>
    </row>
    <row r="260" spans="1:16" x14ac:dyDescent="0.2">
      <c r="A260" s="21" t="s">
        <v>41</v>
      </c>
      <c r="E260" s="22" t="s">
        <v>38</v>
      </c>
    </row>
    <row r="261" spans="1:16" x14ac:dyDescent="0.2">
      <c r="A261" s="23" t="s">
        <v>42</v>
      </c>
      <c r="E261" s="24" t="s">
        <v>165</v>
      </c>
    </row>
    <row r="262" spans="1:16" ht="38.25" x14ac:dyDescent="0.2">
      <c r="A262" t="s">
        <v>44</v>
      </c>
      <c r="E262" s="22" t="s">
        <v>271</v>
      </c>
    </row>
    <row r="263" spans="1:16" x14ac:dyDescent="0.2">
      <c r="A263" s="12" t="s">
        <v>35</v>
      </c>
      <c r="B263" s="16" t="s">
        <v>272</v>
      </c>
      <c r="C263" s="16" t="s">
        <v>273</v>
      </c>
      <c r="D263" s="12" t="s">
        <v>38</v>
      </c>
      <c r="E263" s="17" t="s">
        <v>274</v>
      </c>
      <c r="F263" s="18" t="s">
        <v>56</v>
      </c>
      <c r="G263" s="19">
        <v>36</v>
      </c>
      <c r="H263" s="20">
        <v>0</v>
      </c>
      <c r="I263" s="20">
        <f>ROUND(ROUND(H263,2)*ROUND(G263,3),2)</f>
        <v>0</v>
      </c>
      <c r="O263">
        <f>(I263*21)/100</f>
        <v>0</v>
      </c>
      <c r="P263" t="s">
        <v>12</v>
      </c>
    </row>
    <row r="264" spans="1:16" x14ac:dyDescent="0.2">
      <c r="A264" s="21" t="s">
        <v>41</v>
      </c>
      <c r="E264" s="22" t="s">
        <v>38</v>
      </c>
    </row>
    <row r="265" spans="1:16" x14ac:dyDescent="0.2">
      <c r="A265" s="23" t="s">
        <v>42</v>
      </c>
      <c r="E265" s="24" t="s">
        <v>165</v>
      </c>
    </row>
    <row r="266" spans="1:16" ht="38.25" x14ac:dyDescent="0.2">
      <c r="A266" t="s">
        <v>44</v>
      </c>
      <c r="E266" s="22" t="s">
        <v>271</v>
      </c>
    </row>
    <row r="267" spans="1:16" x14ac:dyDescent="0.2">
      <c r="A267" s="12" t="s">
        <v>35</v>
      </c>
      <c r="B267" s="16" t="s">
        <v>275</v>
      </c>
      <c r="C267" s="16" t="s">
        <v>276</v>
      </c>
      <c r="D267" s="12" t="s">
        <v>38</v>
      </c>
      <c r="E267" s="17" t="s">
        <v>277</v>
      </c>
      <c r="F267" s="18" t="s">
        <v>56</v>
      </c>
      <c r="G267" s="19">
        <v>36</v>
      </c>
      <c r="H267" s="20">
        <v>0</v>
      </c>
      <c r="I267" s="20">
        <f>ROUND(ROUND(H267,2)*ROUND(G267,3),2)</f>
        <v>0</v>
      </c>
      <c r="O267">
        <f>(I267*21)/100</f>
        <v>0</v>
      </c>
      <c r="P267" t="s">
        <v>12</v>
      </c>
    </row>
    <row r="268" spans="1:16" x14ac:dyDescent="0.2">
      <c r="A268" s="21" t="s">
        <v>41</v>
      </c>
      <c r="E268" s="22" t="s">
        <v>38</v>
      </c>
    </row>
    <row r="269" spans="1:16" x14ac:dyDescent="0.2">
      <c r="A269" s="23" t="s">
        <v>42</v>
      </c>
      <c r="E269" s="24" t="s">
        <v>165</v>
      </c>
    </row>
    <row r="270" spans="1:16" ht="38.25" x14ac:dyDescent="0.2">
      <c r="A270" t="s">
        <v>44</v>
      </c>
      <c r="E270" s="22" t="s">
        <v>271</v>
      </c>
    </row>
    <row r="271" spans="1:16" x14ac:dyDescent="0.2">
      <c r="A271" s="12" t="s">
        <v>35</v>
      </c>
      <c r="B271" s="16" t="s">
        <v>278</v>
      </c>
      <c r="C271" s="16" t="s">
        <v>279</v>
      </c>
      <c r="D271" s="12" t="s">
        <v>38</v>
      </c>
      <c r="E271" s="17" t="s">
        <v>280</v>
      </c>
      <c r="F271" s="18" t="s">
        <v>56</v>
      </c>
      <c r="G271" s="19">
        <v>1</v>
      </c>
      <c r="H271" s="20">
        <v>0</v>
      </c>
      <c r="I271" s="20">
        <f>ROUND(ROUND(H271,2)*ROUND(G271,3),2)</f>
        <v>0</v>
      </c>
      <c r="O271">
        <f>(I271*21)/100</f>
        <v>0</v>
      </c>
      <c r="P271" t="s">
        <v>12</v>
      </c>
    </row>
    <row r="272" spans="1:16" x14ac:dyDescent="0.2">
      <c r="A272" s="21" t="s">
        <v>41</v>
      </c>
      <c r="E272" s="22" t="s">
        <v>38</v>
      </c>
    </row>
    <row r="273" spans="1:16" x14ac:dyDescent="0.2">
      <c r="A273" s="23" t="s">
        <v>42</v>
      </c>
      <c r="E273" s="24" t="s">
        <v>165</v>
      </c>
    </row>
    <row r="274" spans="1:16" ht="63.75" x14ac:dyDescent="0.2">
      <c r="A274" t="s">
        <v>44</v>
      </c>
      <c r="E274" s="22" t="s">
        <v>224</v>
      </c>
    </row>
    <row r="275" spans="1:16" x14ac:dyDescent="0.2">
      <c r="A275" s="12" t="s">
        <v>35</v>
      </c>
      <c r="B275" s="16" t="s">
        <v>281</v>
      </c>
      <c r="C275" s="16" t="s">
        <v>282</v>
      </c>
      <c r="D275" s="12" t="s">
        <v>38</v>
      </c>
      <c r="E275" s="17" t="s">
        <v>283</v>
      </c>
      <c r="F275" s="18" t="s">
        <v>56</v>
      </c>
      <c r="G275" s="19">
        <v>2</v>
      </c>
      <c r="H275" s="20">
        <v>0</v>
      </c>
      <c r="I275" s="20">
        <f>ROUND(ROUND(H275,2)*ROUND(G275,3),2)</f>
        <v>0</v>
      </c>
      <c r="O275">
        <f>(I275*21)/100</f>
        <v>0</v>
      </c>
      <c r="P275" t="s">
        <v>12</v>
      </c>
    </row>
    <row r="276" spans="1:16" x14ac:dyDescent="0.2">
      <c r="A276" s="21" t="s">
        <v>41</v>
      </c>
      <c r="E276" s="22" t="s">
        <v>38</v>
      </c>
    </row>
    <row r="277" spans="1:16" x14ac:dyDescent="0.2">
      <c r="A277" s="23" t="s">
        <v>42</v>
      </c>
      <c r="E277" s="24" t="s">
        <v>165</v>
      </c>
    </row>
    <row r="278" spans="1:16" ht="63.75" x14ac:dyDescent="0.2">
      <c r="A278" t="s">
        <v>44</v>
      </c>
      <c r="E278" s="22" t="s">
        <v>224</v>
      </c>
    </row>
    <row r="279" spans="1:16" x14ac:dyDescent="0.2">
      <c r="A279" s="12" t="s">
        <v>35</v>
      </c>
      <c r="B279" s="16" t="s">
        <v>284</v>
      </c>
      <c r="C279" s="16" t="s">
        <v>285</v>
      </c>
      <c r="D279" s="12" t="s">
        <v>38</v>
      </c>
      <c r="E279" s="17" t="s">
        <v>286</v>
      </c>
      <c r="F279" s="18" t="s">
        <v>56</v>
      </c>
      <c r="G279" s="19">
        <v>1</v>
      </c>
      <c r="H279" s="20">
        <v>0</v>
      </c>
      <c r="I279" s="20">
        <f>ROUND(ROUND(H279,2)*ROUND(G279,3),2)</f>
        <v>0</v>
      </c>
      <c r="O279">
        <f>(I279*21)/100</f>
        <v>0</v>
      </c>
      <c r="P279" t="s">
        <v>12</v>
      </c>
    </row>
    <row r="280" spans="1:16" x14ac:dyDescent="0.2">
      <c r="A280" s="21" t="s">
        <v>41</v>
      </c>
      <c r="E280" s="22" t="s">
        <v>38</v>
      </c>
    </row>
    <row r="281" spans="1:16" x14ac:dyDescent="0.2">
      <c r="A281" s="23" t="s">
        <v>42</v>
      </c>
      <c r="E281" s="24" t="s">
        <v>165</v>
      </c>
    </row>
    <row r="282" spans="1:16" ht="63.75" x14ac:dyDescent="0.2">
      <c r="A282" t="s">
        <v>44</v>
      </c>
      <c r="E282" s="22" t="s">
        <v>224</v>
      </c>
    </row>
    <row r="283" spans="1:16" x14ac:dyDescent="0.2">
      <c r="A283" s="12" t="s">
        <v>35</v>
      </c>
      <c r="B283" s="16" t="s">
        <v>287</v>
      </c>
      <c r="C283" s="16" t="s">
        <v>288</v>
      </c>
      <c r="D283" s="12" t="s">
        <v>38</v>
      </c>
      <c r="E283" s="17" t="s">
        <v>289</v>
      </c>
      <c r="F283" s="18" t="s">
        <v>56</v>
      </c>
      <c r="G283" s="19">
        <v>1</v>
      </c>
      <c r="H283" s="20">
        <v>0</v>
      </c>
      <c r="I283" s="20">
        <f>ROUND(ROUND(H283,2)*ROUND(G283,3),2)</f>
        <v>0</v>
      </c>
      <c r="O283">
        <f>(I283*21)/100</f>
        <v>0</v>
      </c>
      <c r="P283" t="s">
        <v>12</v>
      </c>
    </row>
    <row r="284" spans="1:16" x14ac:dyDescent="0.2">
      <c r="A284" s="21" t="s">
        <v>41</v>
      </c>
      <c r="E284" s="22" t="s">
        <v>38</v>
      </c>
    </row>
    <row r="285" spans="1:16" x14ac:dyDescent="0.2">
      <c r="A285" s="23" t="s">
        <v>42</v>
      </c>
      <c r="E285" s="24" t="s">
        <v>165</v>
      </c>
    </row>
    <row r="286" spans="1:16" ht="63.75" x14ac:dyDescent="0.2">
      <c r="A286" t="s">
        <v>44</v>
      </c>
      <c r="E286" s="22" t="s">
        <v>224</v>
      </c>
    </row>
    <row r="287" spans="1:16" x14ac:dyDescent="0.2">
      <c r="A287" s="12" t="s">
        <v>35</v>
      </c>
      <c r="B287" s="16" t="s">
        <v>290</v>
      </c>
      <c r="C287" s="16" t="s">
        <v>291</v>
      </c>
      <c r="D287" s="12" t="s">
        <v>38</v>
      </c>
      <c r="E287" s="17" t="s">
        <v>292</v>
      </c>
      <c r="F287" s="18" t="s">
        <v>56</v>
      </c>
      <c r="G287" s="19">
        <v>2</v>
      </c>
      <c r="H287" s="20">
        <v>0</v>
      </c>
      <c r="I287" s="20">
        <f>ROUND(ROUND(H287,2)*ROUND(G287,3),2)</f>
        <v>0</v>
      </c>
      <c r="O287">
        <f>(I287*21)/100</f>
        <v>0</v>
      </c>
      <c r="P287" t="s">
        <v>12</v>
      </c>
    </row>
    <row r="288" spans="1:16" x14ac:dyDescent="0.2">
      <c r="A288" s="21" t="s">
        <v>41</v>
      </c>
      <c r="E288" s="22" t="s">
        <v>38</v>
      </c>
    </row>
    <row r="289" spans="1:16" x14ac:dyDescent="0.2">
      <c r="A289" s="23" t="s">
        <v>42</v>
      </c>
      <c r="E289" s="24" t="s">
        <v>165</v>
      </c>
    </row>
    <row r="290" spans="1:16" ht="63.75" x14ac:dyDescent="0.2">
      <c r="A290" t="s">
        <v>44</v>
      </c>
      <c r="E290" s="22" t="s">
        <v>224</v>
      </c>
    </row>
    <row r="291" spans="1:16" x14ac:dyDescent="0.2">
      <c r="A291" s="12" t="s">
        <v>35</v>
      </c>
      <c r="B291" s="16" t="s">
        <v>293</v>
      </c>
      <c r="C291" s="16" t="s">
        <v>294</v>
      </c>
      <c r="D291" s="12" t="s">
        <v>38</v>
      </c>
      <c r="E291" s="17" t="s">
        <v>295</v>
      </c>
      <c r="F291" s="18" t="s">
        <v>70</v>
      </c>
      <c r="G291" s="19">
        <v>20</v>
      </c>
      <c r="H291" s="20">
        <v>0</v>
      </c>
      <c r="I291" s="20">
        <f>ROUND(ROUND(H291,2)*ROUND(G291,3),2)</f>
        <v>0</v>
      </c>
      <c r="O291">
        <f>(I291*21)/100</f>
        <v>0</v>
      </c>
      <c r="P291" t="s">
        <v>12</v>
      </c>
    </row>
    <row r="292" spans="1:16" x14ac:dyDescent="0.2">
      <c r="A292" s="21" t="s">
        <v>41</v>
      </c>
      <c r="E292" s="22" t="s">
        <v>38</v>
      </c>
    </row>
    <row r="293" spans="1:16" x14ac:dyDescent="0.2">
      <c r="A293" s="23" t="s">
        <v>42</v>
      </c>
      <c r="E293" s="24" t="s">
        <v>165</v>
      </c>
    </row>
    <row r="294" spans="1:16" ht="63.75" x14ac:dyDescent="0.2">
      <c r="A294" t="s">
        <v>44</v>
      </c>
      <c r="E294" s="22" t="s">
        <v>296</v>
      </c>
    </row>
    <row r="295" spans="1:16" x14ac:dyDescent="0.2">
      <c r="A295" s="12" t="s">
        <v>35</v>
      </c>
      <c r="B295" s="16" t="s">
        <v>297</v>
      </c>
      <c r="C295" s="16" t="s">
        <v>298</v>
      </c>
      <c r="D295" s="12" t="s">
        <v>38</v>
      </c>
      <c r="E295" s="17" t="s">
        <v>299</v>
      </c>
      <c r="F295" s="18" t="s">
        <v>56</v>
      </c>
      <c r="G295" s="19">
        <v>1</v>
      </c>
      <c r="H295" s="20">
        <v>0</v>
      </c>
      <c r="I295" s="20">
        <f>ROUND(ROUND(H295,2)*ROUND(G295,3),2)</f>
        <v>0</v>
      </c>
      <c r="O295">
        <f>(I295*21)/100</f>
        <v>0</v>
      </c>
      <c r="P295" t="s">
        <v>12</v>
      </c>
    </row>
    <row r="296" spans="1:16" x14ac:dyDescent="0.2">
      <c r="A296" s="21" t="s">
        <v>41</v>
      </c>
      <c r="E296" s="22" t="s">
        <v>38</v>
      </c>
    </row>
    <row r="297" spans="1:16" x14ac:dyDescent="0.2">
      <c r="A297" s="23" t="s">
        <v>42</v>
      </c>
      <c r="E297" s="24" t="s">
        <v>165</v>
      </c>
    </row>
    <row r="298" spans="1:16" ht="63.75" x14ac:dyDescent="0.2">
      <c r="A298" t="s">
        <v>44</v>
      </c>
      <c r="E298" s="22" t="s">
        <v>224</v>
      </c>
    </row>
    <row r="299" spans="1:16" x14ac:dyDescent="0.2">
      <c r="A299" s="12" t="s">
        <v>35</v>
      </c>
      <c r="B299" s="16" t="s">
        <v>300</v>
      </c>
      <c r="C299" s="16" t="s">
        <v>301</v>
      </c>
      <c r="D299" s="12" t="s">
        <v>38</v>
      </c>
      <c r="E299" s="17" t="s">
        <v>302</v>
      </c>
      <c r="F299" s="18" t="s">
        <v>56</v>
      </c>
      <c r="G299" s="19">
        <v>1</v>
      </c>
      <c r="H299" s="20">
        <v>0</v>
      </c>
      <c r="I299" s="20">
        <f>ROUND(ROUND(H299,2)*ROUND(G299,3),2)</f>
        <v>0</v>
      </c>
      <c r="O299">
        <f>(I299*21)/100</f>
        <v>0</v>
      </c>
      <c r="P299" t="s">
        <v>12</v>
      </c>
    </row>
    <row r="300" spans="1:16" x14ac:dyDescent="0.2">
      <c r="A300" s="21" t="s">
        <v>41</v>
      </c>
      <c r="E300" s="22" t="s">
        <v>38</v>
      </c>
    </row>
    <row r="301" spans="1:16" x14ac:dyDescent="0.2">
      <c r="A301" s="23" t="s">
        <v>42</v>
      </c>
      <c r="E301" s="24" t="s">
        <v>165</v>
      </c>
    </row>
    <row r="302" spans="1:16" ht="63.75" x14ac:dyDescent="0.2">
      <c r="A302" t="s">
        <v>44</v>
      </c>
      <c r="E302" s="22" t="s">
        <v>224</v>
      </c>
    </row>
    <row r="303" spans="1:16" x14ac:dyDescent="0.2">
      <c r="A303" s="12" t="s">
        <v>35</v>
      </c>
      <c r="B303" s="16" t="s">
        <v>303</v>
      </c>
      <c r="C303" s="16" t="s">
        <v>304</v>
      </c>
      <c r="D303" s="12" t="s">
        <v>38</v>
      </c>
      <c r="E303" s="17" t="s">
        <v>305</v>
      </c>
      <c r="F303" s="18" t="s">
        <v>56</v>
      </c>
      <c r="G303" s="19">
        <v>15</v>
      </c>
      <c r="H303" s="20">
        <v>0</v>
      </c>
      <c r="I303" s="20">
        <f>ROUND(ROUND(H303,2)*ROUND(G303,3),2)</f>
        <v>0</v>
      </c>
      <c r="O303">
        <f>(I303*21)/100</f>
        <v>0</v>
      </c>
      <c r="P303" t="s">
        <v>12</v>
      </c>
    </row>
    <row r="304" spans="1:16" x14ac:dyDescent="0.2">
      <c r="A304" s="21" t="s">
        <v>41</v>
      </c>
      <c r="E304" s="22" t="s">
        <v>38</v>
      </c>
    </row>
    <row r="305" spans="1:16" x14ac:dyDescent="0.2">
      <c r="A305" s="23" t="s">
        <v>42</v>
      </c>
      <c r="E305" s="24" t="s">
        <v>165</v>
      </c>
    </row>
    <row r="306" spans="1:16" ht="63.75" x14ac:dyDescent="0.2">
      <c r="A306" t="s">
        <v>44</v>
      </c>
      <c r="E306" s="22" t="s">
        <v>224</v>
      </c>
    </row>
    <row r="307" spans="1:16" x14ac:dyDescent="0.2">
      <c r="A307" s="12" t="s">
        <v>35</v>
      </c>
      <c r="B307" s="16" t="s">
        <v>306</v>
      </c>
      <c r="C307" s="16" t="s">
        <v>307</v>
      </c>
      <c r="D307" s="12" t="s">
        <v>38</v>
      </c>
      <c r="E307" s="17" t="s">
        <v>308</v>
      </c>
      <c r="F307" s="18" t="s">
        <v>56</v>
      </c>
      <c r="G307" s="19">
        <v>24</v>
      </c>
      <c r="H307" s="20">
        <v>0</v>
      </c>
      <c r="I307" s="20">
        <f>ROUND(ROUND(H307,2)*ROUND(G307,3),2)</f>
        <v>0</v>
      </c>
      <c r="O307">
        <f>(I307*21)/100</f>
        <v>0</v>
      </c>
      <c r="P307" t="s">
        <v>12</v>
      </c>
    </row>
    <row r="308" spans="1:16" x14ac:dyDescent="0.2">
      <c r="A308" s="21" t="s">
        <v>41</v>
      </c>
      <c r="E308" s="22" t="s">
        <v>38</v>
      </c>
    </row>
    <row r="309" spans="1:16" x14ac:dyDescent="0.2">
      <c r="A309" s="23" t="s">
        <v>42</v>
      </c>
      <c r="E309" s="24" t="s">
        <v>165</v>
      </c>
    </row>
    <row r="310" spans="1:16" ht="63.75" x14ac:dyDescent="0.2">
      <c r="A310" t="s">
        <v>44</v>
      </c>
      <c r="E310" s="22" t="s">
        <v>224</v>
      </c>
    </row>
    <row r="311" spans="1:16" x14ac:dyDescent="0.2">
      <c r="A311" s="12" t="s">
        <v>35</v>
      </c>
      <c r="B311" s="16" t="s">
        <v>309</v>
      </c>
      <c r="C311" s="16" t="s">
        <v>310</v>
      </c>
      <c r="D311" s="12" t="s">
        <v>38</v>
      </c>
      <c r="E311" s="17" t="s">
        <v>311</v>
      </c>
      <c r="F311" s="18" t="s">
        <v>56</v>
      </c>
      <c r="G311" s="19">
        <v>12</v>
      </c>
      <c r="H311" s="20">
        <v>0</v>
      </c>
      <c r="I311" s="20">
        <f>ROUND(ROUND(H311,2)*ROUND(G311,3),2)</f>
        <v>0</v>
      </c>
      <c r="O311">
        <f>(I311*21)/100</f>
        <v>0</v>
      </c>
      <c r="P311" t="s">
        <v>12</v>
      </c>
    </row>
    <row r="312" spans="1:16" x14ac:dyDescent="0.2">
      <c r="A312" s="21" t="s">
        <v>41</v>
      </c>
      <c r="E312" s="22" t="s">
        <v>38</v>
      </c>
    </row>
    <row r="313" spans="1:16" x14ac:dyDescent="0.2">
      <c r="A313" s="23" t="s">
        <v>42</v>
      </c>
      <c r="E313" s="24" t="s">
        <v>165</v>
      </c>
    </row>
    <row r="314" spans="1:16" ht="63.75" x14ac:dyDescent="0.2">
      <c r="A314" t="s">
        <v>44</v>
      </c>
      <c r="E314" s="22" t="s">
        <v>224</v>
      </c>
    </row>
    <row r="315" spans="1:16" ht="25.5" x14ac:dyDescent="0.2">
      <c r="A315" s="12" t="s">
        <v>35</v>
      </c>
      <c r="B315" s="16" t="s">
        <v>312</v>
      </c>
      <c r="C315" s="16" t="s">
        <v>313</v>
      </c>
      <c r="D315" s="12" t="s">
        <v>38</v>
      </c>
      <c r="E315" s="17" t="s">
        <v>314</v>
      </c>
      <c r="F315" s="18" t="s">
        <v>56</v>
      </c>
      <c r="G315" s="19">
        <v>25</v>
      </c>
      <c r="H315" s="20">
        <v>0</v>
      </c>
      <c r="I315" s="20">
        <f>ROUND(ROUND(H315,2)*ROUND(G315,3),2)</f>
        <v>0</v>
      </c>
      <c r="O315">
        <f>(I315*21)/100</f>
        <v>0</v>
      </c>
      <c r="P315" t="s">
        <v>12</v>
      </c>
    </row>
    <row r="316" spans="1:16" x14ac:dyDescent="0.2">
      <c r="A316" s="21" t="s">
        <v>41</v>
      </c>
      <c r="E316" s="22" t="s">
        <v>38</v>
      </c>
    </row>
    <row r="317" spans="1:16" x14ac:dyDescent="0.2">
      <c r="A317" s="23" t="s">
        <v>42</v>
      </c>
      <c r="E317" s="24" t="s">
        <v>165</v>
      </c>
    </row>
    <row r="318" spans="1:16" ht="63.75" x14ac:dyDescent="0.2">
      <c r="A318" t="s">
        <v>44</v>
      </c>
      <c r="E318" s="22" t="s">
        <v>224</v>
      </c>
    </row>
    <row r="319" spans="1:16" ht="25.5" x14ac:dyDescent="0.2">
      <c r="A319" s="12" t="s">
        <v>35</v>
      </c>
      <c r="B319" s="16" t="s">
        <v>315</v>
      </c>
      <c r="C319" s="16" t="s">
        <v>316</v>
      </c>
      <c r="D319" s="12" t="s">
        <v>38</v>
      </c>
      <c r="E319" s="17" t="s">
        <v>317</v>
      </c>
      <c r="F319" s="18" t="s">
        <v>56</v>
      </c>
      <c r="G319" s="19">
        <v>14</v>
      </c>
      <c r="H319" s="20">
        <v>0</v>
      </c>
      <c r="I319" s="20">
        <f>ROUND(ROUND(H319,2)*ROUND(G319,3),2)</f>
        <v>0</v>
      </c>
      <c r="O319">
        <f>(I319*21)/100</f>
        <v>0</v>
      </c>
      <c r="P319" t="s">
        <v>12</v>
      </c>
    </row>
    <row r="320" spans="1:16" x14ac:dyDescent="0.2">
      <c r="A320" s="21" t="s">
        <v>41</v>
      </c>
      <c r="E320" s="22" t="s">
        <v>38</v>
      </c>
    </row>
    <row r="321" spans="1:16" x14ac:dyDescent="0.2">
      <c r="A321" s="23" t="s">
        <v>42</v>
      </c>
      <c r="E321" s="24" t="s">
        <v>165</v>
      </c>
    </row>
    <row r="322" spans="1:16" ht="63.75" x14ac:dyDescent="0.2">
      <c r="A322" t="s">
        <v>44</v>
      </c>
      <c r="E322" s="22" t="s">
        <v>224</v>
      </c>
    </row>
    <row r="323" spans="1:16" x14ac:dyDescent="0.2">
      <c r="A323" s="12" t="s">
        <v>35</v>
      </c>
      <c r="B323" s="16" t="s">
        <v>318</v>
      </c>
      <c r="C323" s="16" t="s">
        <v>319</v>
      </c>
      <c r="D323" s="12" t="s">
        <v>38</v>
      </c>
      <c r="E323" s="17" t="s">
        <v>320</v>
      </c>
      <c r="F323" s="18" t="s">
        <v>56</v>
      </c>
      <c r="G323" s="19">
        <v>1</v>
      </c>
      <c r="H323" s="20">
        <v>0</v>
      </c>
      <c r="I323" s="20">
        <f>ROUND(ROUND(H323,2)*ROUND(G323,3),2)</f>
        <v>0</v>
      </c>
      <c r="O323">
        <f>(I323*21)/100</f>
        <v>0</v>
      </c>
      <c r="P323" t="s">
        <v>12</v>
      </c>
    </row>
    <row r="324" spans="1:16" x14ac:dyDescent="0.2">
      <c r="A324" s="21" t="s">
        <v>41</v>
      </c>
      <c r="E324" s="22" t="s">
        <v>38</v>
      </c>
    </row>
    <row r="325" spans="1:16" x14ac:dyDescent="0.2">
      <c r="A325" s="23" t="s">
        <v>42</v>
      </c>
      <c r="E325" s="24" t="s">
        <v>165</v>
      </c>
    </row>
    <row r="326" spans="1:16" ht="63.75" x14ac:dyDescent="0.2">
      <c r="A326" t="s">
        <v>44</v>
      </c>
      <c r="E326" s="22" t="s">
        <v>224</v>
      </c>
    </row>
    <row r="327" spans="1:16" x14ac:dyDescent="0.2">
      <c r="A327" s="12" t="s">
        <v>35</v>
      </c>
      <c r="B327" s="16" t="s">
        <v>321</v>
      </c>
      <c r="C327" s="16" t="s">
        <v>322</v>
      </c>
      <c r="D327" s="12" t="s">
        <v>38</v>
      </c>
      <c r="E327" s="17" t="s">
        <v>323</v>
      </c>
      <c r="F327" s="18" t="s">
        <v>56</v>
      </c>
      <c r="G327" s="19">
        <v>1</v>
      </c>
      <c r="H327" s="20">
        <v>0</v>
      </c>
      <c r="I327" s="20">
        <f>ROUND(ROUND(H327,2)*ROUND(G327,3),2)</f>
        <v>0</v>
      </c>
      <c r="O327">
        <f>(I327*21)/100</f>
        <v>0</v>
      </c>
      <c r="P327" t="s">
        <v>12</v>
      </c>
    </row>
    <row r="328" spans="1:16" x14ac:dyDescent="0.2">
      <c r="A328" s="21" t="s">
        <v>41</v>
      </c>
      <c r="E328" s="22" t="s">
        <v>38</v>
      </c>
    </row>
    <row r="329" spans="1:16" x14ac:dyDescent="0.2">
      <c r="A329" s="23" t="s">
        <v>42</v>
      </c>
      <c r="E329" s="24" t="s">
        <v>165</v>
      </c>
    </row>
    <row r="330" spans="1:16" ht="63.75" x14ac:dyDescent="0.2">
      <c r="A330" t="s">
        <v>44</v>
      </c>
      <c r="E330" s="22" t="s">
        <v>224</v>
      </c>
    </row>
    <row r="331" spans="1:16" x14ac:dyDescent="0.2">
      <c r="A331" s="12" t="s">
        <v>35</v>
      </c>
      <c r="B331" s="16" t="s">
        <v>324</v>
      </c>
      <c r="C331" s="16" t="s">
        <v>325</v>
      </c>
      <c r="D331" s="12" t="s">
        <v>38</v>
      </c>
      <c r="E331" s="17" t="s">
        <v>326</v>
      </c>
      <c r="F331" s="18" t="s">
        <v>56</v>
      </c>
      <c r="G331" s="19">
        <v>10</v>
      </c>
      <c r="H331" s="20">
        <v>0</v>
      </c>
      <c r="I331" s="20">
        <f>ROUND(ROUND(H331,2)*ROUND(G331,3),2)</f>
        <v>0</v>
      </c>
      <c r="O331">
        <f>(I331*21)/100</f>
        <v>0</v>
      </c>
      <c r="P331" t="s">
        <v>12</v>
      </c>
    </row>
    <row r="332" spans="1:16" x14ac:dyDescent="0.2">
      <c r="A332" s="21" t="s">
        <v>41</v>
      </c>
      <c r="E332" s="22" t="s">
        <v>38</v>
      </c>
    </row>
    <row r="333" spans="1:16" x14ac:dyDescent="0.2">
      <c r="A333" s="23" t="s">
        <v>42</v>
      </c>
      <c r="E333" s="24" t="s">
        <v>165</v>
      </c>
    </row>
    <row r="334" spans="1:16" ht="63.75" x14ac:dyDescent="0.2">
      <c r="A334" t="s">
        <v>44</v>
      </c>
      <c r="E334" s="22" t="s">
        <v>224</v>
      </c>
    </row>
    <row r="335" spans="1:16" x14ac:dyDescent="0.2">
      <c r="A335" s="12" t="s">
        <v>35</v>
      </c>
      <c r="B335" s="16" t="s">
        <v>327</v>
      </c>
      <c r="C335" s="16" t="s">
        <v>328</v>
      </c>
      <c r="D335" s="12" t="s">
        <v>38</v>
      </c>
      <c r="E335" s="17" t="s">
        <v>329</v>
      </c>
      <c r="F335" s="18" t="s">
        <v>56</v>
      </c>
      <c r="G335" s="19">
        <v>36</v>
      </c>
      <c r="H335" s="20">
        <v>0</v>
      </c>
      <c r="I335" s="20">
        <f>ROUND(ROUND(H335,2)*ROUND(G335,3),2)</f>
        <v>0</v>
      </c>
      <c r="O335">
        <f>(I335*21)/100</f>
        <v>0</v>
      </c>
      <c r="P335" t="s">
        <v>12</v>
      </c>
    </row>
    <row r="336" spans="1:16" x14ac:dyDescent="0.2">
      <c r="A336" s="21" t="s">
        <v>41</v>
      </c>
      <c r="E336" s="22" t="s">
        <v>38</v>
      </c>
    </row>
    <row r="337" spans="1:16" x14ac:dyDescent="0.2">
      <c r="A337" s="23" t="s">
        <v>42</v>
      </c>
      <c r="E337" s="24" t="s">
        <v>165</v>
      </c>
    </row>
    <row r="338" spans="1:16" ht="63.75" x14ac:dyDescent="0.2">
      <c r="A338" t="s">
        <v>44</v>
      </c>
      <c r="E338" s="22" t="s">
        <v>224</v>
      </c>
    </row>
    <row r="339" spans="1:16" ht="25.5" x14ac:dyDescent="0.2">
      <c r="A339" s="12" t="s">
        <v>35</v>
      </c>
      <c r="B339" s="16" t="s">
        <v>330</v>
      </c>
      <c r="C339" s="16" t="s">
        <v>331</v>
      </c>
      <c r="D339" s="12" t="s">
        <v>38</v>
      </c>
      <c r="E339" s="17" t="s">
        <v>332</v>
      </c>
      <c r="F339" s="18" t="s">
        <v>56</v>
      </c>
      <c r="G339" s="19">
        <v>51</v>
      </c>
      <c r="H339" s="20">
        <v>0</v>
      </c>
      <c r="I339" s="20">
        <f>ROUND(ROUND(H339,2)*ROUND(G339,3),2)</f>
        <v>0</v>
      </c>
      <c r="O339">
        <f>(I339*21)/100</f>
        <v>0</v>
      </c>
      <c r="P339" t="s">
        <v>12</v>
      </c>
    </row>
    <row r="340" spans="1:16" x14ac:dyDescent="0.2">
      <c r="A340" s="21" t="s">
        <v>41</v>
      </c>
      <c r="E340" s="22" t="s">
        <v>38</v>
      </c>
    </row>
    <row r="341" spans="1:16" x14ac:dyDescent="0.2">
      <c r="A341" s="23" t="s">
        <v>42</v>
      </c>
      <c r="E341" s="24" t="s">
        <v>165</v>
      </c>
    </row>
    <row r="342" spans="1:16" ht="38.25" x14ac:dyDescent="0.2">
      <c r="A342" t="s">
        <v>44</v>
      </c>
      <c r="E342" s="22" t="s">
        <v>333</v>
      </c>
    </row>
    <row r="343" spans="1:16" ht="25.5" x14ac:dyDescent="0.2">
      <c r="A343" s="12" t="s">
        <v>35</v>
      </c>
      <c r="B343" s="16" t="s">
        <v>334</v>
      </c>
      <c r="C343" s="16" t="s">
        <v>335</v>
      </c>
      <c r="D343" s="12" t="s">
        <v>38</v>
      </c>
      <c r="E343" s="17" t="s">
        <v>336</v>
      </c>
      <c r="F343" s="18" t="s">
        <v>56</v>
      </c>
      <c r="G343" s="19">
        <v>51</v>
      </c>
      <c r="H343" s="20">
        <v>0</v>
      </c>
      <c r="I343" s="20">
        <f>ROUND(ROUND(H343,2)*ROUND(G343,3),2)</f>
        <v>0</v>
      </c>
      <c r="O343">
        <f>(I343*21)/100</f>
        <v>0</v>
      </c>
      <c r="P343" t="s">
        <v>12</v>
      </c>
    </row>
    <row r="344" spans="1:16" x14ac:dyDescent="0.2">
      <c r="A344" s="21" t="s">
        <v>41</v>
      </c>
      <c r="E344" s="22" t="s">
        <v>38</v>
      </c>
    </row>
    <row r="345" spans="1:16" x14ac:dyDescent="0.2">
      <c r="A345" s="23" t="s">
        <v>42</v>
      </c>
      <c r="E345" s="24" t="s">
        <v>165</v>
      </c>
    </row>
    <row r="346" spans="1:16" ht="38.25" x14ac:dyDescent="0.2">
      <c r="A346" t="s">
        <v>44</v>
      </c>
      <c r="E346" s="22" t="s">
        <v>337</v>
      </c>
    </row>
    <row r="347" spans="1:16" ht="25.5" x14ac:dyDescent="0.2">
      <c r="A347" s="12" t="s">
        <v>35</v>
      </c>
      <c r="B347" s="16" t="s">
        <v>338</v>
      </c>
      <c r="C347" s="16" t="s">
        <v>339</v>
      </c>
      <c r="D347" s="12" t="s">
        <v>38</v>
      </c>
      <c r="E347" s="17" t="s">
        <v>340</v>
      </c>
      <c r="F347" s="18" t="s">
        <v>56</v>
      </c>
      <c r="G347" s="19">
        <v>51</v>
      </c>
      <c r="H347" s="20">
        <v>0</v>
      </c>
      <c r="I347" s="20">
        <f>ROUND(ROUND(H347,2)*ROUND(G347,3),2)</f>
        <v>0</v>
      </c>
      <c r="O347">
        <f>(I347*21)/100</f>
        <v>0</v>
      </c>
      <c r="P347" t="s">
        <v>12</v>
      </c>
    </row>
    <row r="348" spans="1:16" x14ac:dyDescent="0.2">
      <c r="A348" s="21" t="s">
        <v>41</v>
      </c>
      <c r="E348" s="22" t="s">
        <v>38</v>
      </c>
    </row>
    <row r="349" spans="1:16" x14ac:dyDescent="0.2">
      <c r="A349" s="23" t="s">
        <v>42</v>
      </c>
      <c r="E349" s="24" t="s">
        <v>165</v>
      </c>
    </row>
    <row r="350" spans="1:16" ht="38.25" x14ac:dyDescent="0.2">
      <c r="A350" t="s">
        <v>44</v>
      </c>
      <c r="E350" s="22" t="s">
        <v>341</v>
      </c>
    </row>
    <row r="351" spans="1:16" ht="25.5" x14ac:dyDescent="0.2">
      <c r="A351" s="12" t="s">
        <v>35</v>
      </c>
      <c r="B351" s="16" t="s">
        <v>342</v>
      </c>
      <c r="C351" s="16" t="s">
        <v>343</v>
      </c>
      <c r="D351" s="12" t="s">
        <v>38</v>
      </c>
      <c r="E351" s="17" t="s">
        <v>344</v>
      </c>
      <c r="F351" s="18" t="s">
        <v>40</v>
      </c>
      <c r="G351" s="19">
        <v>749</v>
      </c>
      <c r="H351" s="20">
        <v>0</v>
      </c>
      <c r="I351" s="20">
        <f>ROUND(ROUND(H351,2)*ROUND(G351,3),2)</f>
        <v>0</v>
      </c>
      <c r="O351">
        <f>(I351*21)/100</f>
        <v>0</v>
      </c>
      <c r="P351" t="s">
        <v>12</v>
      </c>
    </row>
    <row r="352" spans="1:16" x14ac:dyDescent="0.2">
      <c r="A352" s="21" t="s">
        <v>41</v>
      </c>
      <c r="E352" s="22" t="s">
        <v>38</v>
      </c>
    </row>
    <row r="353" spans="1:18" x14ac:dyDescent="0.2">
      <c r="A353" s="23" t="s">
        <v>42</v>
      </c>
      <c r="E353" s="24" t="s">
        <v>165</v>
      </c>
    </row>
    <row r="354" spans="1:18" ht="51" x14ac:dyDescent="0.2">
      <c r="A354" t="s">
        <v>44</v>
      </c>
      <c r="E354" s="22" t="s">
        <v>345</v>
      </c>
    </row>
    <row r="355" spans="1:18" ht="25.5" x14ac:dyDescent="0.2">
      <c r="A355" s="12" t="s">
        <v>35</v>
      </c>
      <c r="B355" s="16" t="s">
        <v>346</v>
      </c>
      <c r="C355" s="16" t="s">
        <v>88</v>
      </c>
      <c r="D355" s="12" t="s">
        <v>38</v>
      </c>
      <c r="E355" s="17" t="s">
        <v>347</v>
      </c>
      <c r="F355" s="18" t="s">
        <v>56</v>
      </c>
      <c r="G355" s="19">
        <v>145</v>
      </c>
      <c r="H355" s="20">
        <v>0</v>
      </c>
      <c r="I355" s="20">
        <f>ROUND(ROUND(H355,2)*ROUND(G355,3),2)</f>
        <v>0</v>
      </c>
      <c r="O355">
        <f>(I355*21)/100</f>
        <v>0</v>
      </c>
      <c r="P355" t="s">
        <v>12</v>
      </c>
    </row>
    <row r="356" spans="1:18" x14ac:dyDescent="0.2">
      <c r="A356" s="21" t="s">
        <v>41</v>
      </c>
      <c r="E356" s="22" t="s">
        <v>38</v>
      </c>
    </row>
    <row r="357" spans="1:18" ht="25.5" x14ac:dyDescent="0.2">
      <c r="A357" s="23" t="s">
        <v>42</v>
      </c>
      <c r="E357" s="24" t="s">
        <v>348</v>
      </c>
    </row>
    <row r="358" spans="1:18" ht="89.25" x14ac:dyDescent="0.2">
      <c r="A358" t="s">
        <v>44</v>
      </c>
      <c r="E358" s="22" t="s">
        <v>91</v>
      </c>
    </row>
    <row r="359" spans="1:18" ht="12.75" customHeight="1" x14ac:dyDescent="0.2">
      <c r="A359" s="3" t="s">
        <v>32</v>
      </c>
      <c r="B359" s="3"/>
      <c r="C359" s="25" t="s">
        <v>349</v>
      </c>
      <c r="D359" s="3"/>
      <c r="E359" s="14" t="s">
        <v>350</v>
      </c>
      <c r="F359" s="3"/>
      <c r="G359" s="3"/>
      <c r="H359" s="3"/>
      <c r="I359" s="26">
        <f>0+Q359</f>
        <v>0</v>
      </c>
      <c r="O359">
        <f>0+R359</f>
        <v>0</v>
      </c>
      <c r="Q359">
        <f>0+I360+I364+I368+I372</f>
        <v>0</v>
      </c>
      <c r="R359">
        <f>0+O360+O364+O368+O372</f>
        <v>0</v>
      </c>
    </row>
    <row r="360" spans="1:18" x14ac:dyDescent="0.2">
      <c r="A360" s="12" t="s">
        <v>35</v>
      </c>
      <c r="B360" s="16" t="s">
        <v>351</v>
      </c>
      <c r="C360" s="16" t="s">
        <v>352</v>
      </c>
      <c r="D360" s="12" t="s">
        <v>38</v>
      </c>
      <c r="E360" s="17" t="s">
        <v>353</v>
      </c>
      <c r="F360" s="18" t="s">
        <v>56</v>
      </c>
      <c r="G360" s="19">
        <v>36</v>
      </c>
      <c r="H360" s="20">
        <v>0</v>
      </c>
      <c r="I360" s="20">
        <f>ROUND(ROUND(H360,2)*ROUND(G360,3),2)</f>
        <v>0</v>
      </c>
      <c r="O360">
        <f>(I360*21)/100</f>
        <v>0</v>
      </c>
      <c r="P360" t="s">
        <v>12</v>
      </c>
    </row>
    <row r="361" spans="1:18" x14ac:dyDescent="0.2">
      <c r="A361" s="21" t="s">
        <v>41</v>
      </c>
      <c r="E361" s="22" t="s">
        <v>38</v>
      </c>
    </row>
    <row r="362" spans="1:18" x14ac:dyDescent="0.2">
      <c r="A362" s="23" t="s">
        <v>42</v>
      </c>
      <c r="E362" s="24" t="s">
        <v>165</v>
      </c>
    </row>
    <row r="363" spans="1:18" ht="38.25" x14ac:dyDescent="0.2">
      <c r="A363" t="s">
        <v>44</v>
      </c>
      <c r="E363" s="22" t="s">
        <v>354</v>
      </c>
    </row>
    <row r="364" spans="1:18" x14ac:dyDescent="0.2">
      <c r="A364" s="12" t="s">
        <v>35</v>
      </c>
      <c r="B364" s="16" t="s">
        <v>355</v>
      </c>
      <c r="C364" s="16" t="s">
        <v>356</v>
      </c>
      <c r="D364" s="12" t="s">
        <v>38</v>
      </c>
      <c r="E364" s="17" t="s">
        <v>357</v>
      </c>
      <c r="F364" s="18" t="s">
        <v>56</v>
      </c>
      <c r="G364" s="19">
        <v>17</v>
      </c>
      <c r="H364" s="20">
        <v>0</v>
      </c>
      <c r="I364" s="20">
        <f>ROUND(ROUND(H364,2)*ROUND(G364,3),2)</f>
        <v>0</v>
      </c>
      <c r="O364">
        <f>(I364*21)/100</f>
        <v>0</v>
      </c>
      <c r="P364" t="s">
        <v>12</v>
      </c>
    </row>
    <row r="365" spans="1:18" x14ac:dyDescent="0.2">
      <c r="A365" s="21" t="s">
        <v>41</v>
      </c>
      <c r="E365" s="22" t="s">
        <v>38</v>
      </c>
    </row>
    <row r="366" spans="1:18" x14ac:dyDescent="0.2">
      <c r="A366" s="23" t="s">
        <v>42</v>
      </c>
      <c r="E366" s="24" t="s">
        <v>165</v>
      </c>
    </row>
    <row r="367" spans="1:18" ht="38.25" x14ac:dyDescent="0.2">
      <c r="A367" t="s">
        <v>44</v>
      </c>
      <c r="E367" s="22" t="s">
        <v>354</v>
      </c>
    </row>
    <row r="368" spans="1:18" x14ac:dyDescent="0.2">
      <c r="A368" s="12" t="s">
        <v>35</v>
      </c>
      <c r="B368" s="16" t="s">
        <v>358</v>
      </c>
      <c r="C368" s="16" t="s">
        <v>359</v>
      </c>
      <c r="D368" s="12" t="s">
        <v>38</v>
      </c>
      <c r="E368" s="17" t="s">
        <v>360</v>
      </c>
      <c r="F368" s="18" t="s">
        <v>56</v>
      </c>
      <c r="G368" s="19">
        <v>2</v>
      </c>
      <c r="H368" s="20">
        <v>0</v>
      </c>
      <c r="I368" s="20">
        <f>ROUND(ROUND(H368,2)*ROUND(G368,3),2)</f>
        <v>0</v>
      </c>
      <c r="O368">
        <f>(I368*21)/100</f>
        <v>0</v>
      </c>
      <c r="P368" t="s">
        <v>12</v>
      </c>
    </row>
    <row r="369" spans="1:18" x14ac:dyDescent="0.2">
      <c r="A369" s="21" t="s">
        <v>41</v>
      </c>
      <c r="E369" s="22" t="s">
        <v>38</v>
      </c>
    </row>
    <row r="370" spans="1:18" x14ac:dyDescent="0.2">
      <c r="A370" s="23" t="s">
        <v>42</v>
      </c>
      <c r="E370" s="24" t="s">
        <v>165</v>
      </c>
    </row>
    <row r="371" spans="1:18" ht="38.25" x14ac:dyDescent="0.2">
      <c r="A371" t="s">
        <v>44</v>
      </c>
      <c r="E371" s="22" t="s">
        <v>354</v>
      </c>
    </row>
    <row r="372" spans="1:18" ht="25.5" x14ac:dyDescent="0.2">
      <c r="A372" s="12" t="s">
        <v>35</v>
      </c>
      <c r="B372" s="16" t="s">
        <v>361</v>
      </c>
      <c r="C372" s="16" t="s">
        <v>362</v>
      </c>
      <c r="D372" s="12" t="s">
        <v>38</v>
      </c>
      <c r="E372" s="17" t="s">
        <v>363</v>
      </c>
      <c r="F372" s="18" t="s">
        <v>364</v>
      </c>
      <c r="G372" s="19">
        <v>392</v>
      </c>
      <c r="H372" s="20">
        <v>0</v>
      </c>
      <c r="I372" s="20">
        <f>ROUND(ROUND(H372,2)*ROUND(G372,3),2)</f>
        <v>0</v>
      </c>
      <c r="O372">
        <f>(I372*21)/100</f>
        <v>0</v>
      </c>
      <c r="P372" t="s">
        <v>12</v>
      </c>
    </row>
    <row r="373" spans="1:18" x14ac:dyDescent="0.2">
      <c r="A373" s="21" t="s">
        <v>41</v>
      </c>
      <c r="E373" s="22" t="s">
        <v>38</v>
      </c>
    </row>
    <row r="374" spans="1:18" x14ac:dyDescent="0.2">
      <c r="A374" s="23" t="s">
        <v>42</v>
      </c>
      <c r="E374" s="24" t="s">
        <v>165</v>
      </c>
    </row>
    <row r="375" spans="1:18" ht="38.25" x14ac:dyDescent="0.2">
      <c r="A375" t="s">
        <v>44</v>
      </c>
      <c r="E375" s="22" t="s">
        <v>365</v>
      </c>
    </row>
    <row r="376" spans="1:18" ht="12.75" customHeight="1" x14ac:dyDescent="0.2">
      <c r="A376" s="3" t="s">
        <v>32</v>
      </c>
      <c r="B376" s="3"/>
      <c r="C376" s="25" t="s">
        <v>366</v>
      </c>
      <c r="D376" s="3"/>
      <c r="E376" s="14" t="s">
        <v>367</v>
      </c>
      <c r="F376" s="3"/>
      <c r="G376" s="3"/>
      <c r="H376" s="3"/>
      <c r="I376" s="26">
        <f>0+Q376</f>
        <v>0</v>
      </c>
      <c r="O376">
        <f>0+R376</f>
        <v>0</v>
      </c>
      <c r="Q376">
        <f>0+I377+I381+I385+I389+I393+I397+I401+I405+I409+I413+I417+I421+I425+I429+I433+I437+I441+I445+I449+I453+I457+I461+I465+I469</f>
        <v>0</v>
      </c>
      <c r="R376">
        <f>0+O377+O381+O385+O389+O393+O397+O401+O405+O409+O413+O417+O421+O425+O429+O433+O437+O441+O445+O449+O453+O457+O461+O465+O469</f>
        <v>0</v>
      </c>
    </row>
    <row r="377" spans="1:18" x14ac:dyDescent="0.2">
      <c r="A377" s="12" t="s">
        <v>35</v>
      </c>
      <c r="B377" s="16" t="s">
        <v>368</v>
      </c>
      <c r="C377" s="16" t="s">
        <v>369</v>
      </c>
      <c r="D377" s="12" t="s">
        <v>38</v>
      </c>
      <c r="E377" s="17" t="s">
        <v>370</v>
      </c>
      <c r="F377" s="18" t="s">
        <v>40</v>
      </c>
      <c r="G377" s="19">
        <v>181</v>
      </c>
      <c r="H377" s="20">
        <v>0</v>
      </c>
      <c r="I377" s="20">
        <f>ROUND(ROUND(H377,2)*ROUND(G377,3),2)</f>
        <v>0</v>
      </c>
      <c r="O377">
        <f>(I377*21)/100</f>
        <v>0</v>
      </c>
      <c r="P377" t="s">
        <v>12</v>
      </c>
    </row>
    <row r="378" spans="1:18" x14ac:dyDescent="0.2">
      <c r="A378" s="21" t="s">
        <v>41</v>
      </c>
      <c r="E378" s="22" t="s">
        <v>38</v>
      </c>
    </row>
    <row r="379" spans="1:18" x14ac:dyDescent="0.2">
      <c r="A379" s="23" t="s">
        <v>42</v>
      </c>
      <c r="E379" s="24" t="s">
        <v>371</v>
      </c>
    </row>
    <row r="380" spans="1:18" ht="51" x14ac:dyDescent="0.2">
      <c r="A380" t="s">
        <v>44</v>
      </c>
      <c r="E380" s="22" t="s">
        <v>372</v>
      </c>
    </row>
    <row r="381" spans="1:18" x14ac:dyDescent="0.2">
      <c r="A381" s="12" t="s">
        <v>35</v>
      </c>
      <c r="B381" s="16" t="s">
        <v>373</v>
      </c>
      <c r="C381" s="16" t="s">
        <v>374</v>
      </c>
      <c r="D381" s="12" t="s">
        <v>38</v>
      </c>
      <c r="E381" s="17" t="s">
        <v>375</v>
      </c>
      <c r="F381" s="18" t="s">
        <v>48</v>
      </c>
      <c r="G381" s="19">
        <v>52</v>
      </c>
      <c r="H381" s="20">
        <v>0</v>
      </c>
      <c r="I381" s="20">
        <f>ROUND(ROUND(H381,2)*ROUND(G381,3),2)</f>
        <v>0</v>
      </c>
      <c r="O381">
        <f>(I381*21)/100</f>
        <v>0</v>
      </c>
      <c r="P381" t="s">
        <v>12</v>
      </c>
    </row>
    <row r="382" spans="1:18" x14ac:dyDescent="0.2">
      <c r="A382" s="21" t="s">
        <v>41</v>
      </c>
      <c r="E382" s="22" t="s">
        <v>38</v>
      </c>
    </row>
    <row r="383" spans="1:18" x14ac:dyDescent="0.2">
      <c r="A383" s="23" t="s">
        <v>42</v>
      </c>
      <c r="E383" s="24" t="s">
        <v>371</v>
      </c>
    </row>
    <row r="384" spans="1:18" ht="76.5" x14ac:dyDescent="0.2">
      <c r="A384" t="s">
        <v>44</v>
      </c>
      <c r="E384" s="22" t="s">
        <v>376</v>
      </c>
    </row>
    <row r="385" spans="1:16" x14ac:dyDescent="0.2">
      <c r="A385" s="12" t="s">
        <v>35</v>
      </c>
      <c r="B385" s="16" t="s">
        <v>377</v>
      </c>
      <c r="C385" s="16" t="s">
        <v>378</v>
      </c>
      <c r="D385" s="12" t="s">
        <v>38</v>
      </c>
      <c r="E385" s="17" t="s">
        <v>379</v>
      </c>
      <c r="F385" s="18" t="s">
        <v>56</v>
      </c>
      <c r="G385" s="19">
        <v>13</v>
      </c>
      <c r="H385" s="20">
        <v>0</v>
      </c>
      <c r="I385" s="20">
        <f>ROUND(ROUND(H385,2)*ROUND(G385,3),2)</f>
        <v>0</v>
      </c>
      <c r="O385">
        <f>(I385*21)/100</f>
        <v>0</v>
      </c>
      <c r="P385" t="s">
        <v>12</v>
      </c>
    </row>
    <row r="386" spans="1:16" x14ac:dyDescent="0.2">
      <c r="A386" s="21" t="s">
        <v>41</v>
      </c>
      <c r="E386" s="22" t="s">
        <v>38</v>
      </c>
    </row>
    <row r="387" spans="1:16" x14ac:dyDescent="0.2">
      <c r="A387" s="23" t="s">
        <v>42</v>
      </c>
      <c r="E387" s="24" t="s">
        <v>371</v>
      </c>
    </row>
    <row r="388" spans="1:16" ht="63.75" x14ac:dyDescent="0.2">
      <c r="A388" t="s">
        <v>44</v>
      </c>
      <c r="E388" s="22" t="s">
        <v>380</v>
      </c>
    </row>
    <row r="389" spans="1:16" x14ac:dyDescent="0.2">
      <c r="A389" s="12" t="s">
        <v>35</v>
      </c>
      <c r="B389" s="16" t="s">
        <v>381</v>
      </c>
      <c r="C389" s="16" t="s">
        <v>382</v>
      </c>
      <c r="D389" s="12" t="s">
        <v>38</v>
      </c>
      <c r="E389" s="17" t="s">
        <v>383</v>
      </c>
      <c r="F389" s="18" t="s">
        <v>56</v>
      </c>
      <c r="G389" s="19">
        <v>8</v>
      </c>
      <c r="H389" s="20">
        <v>0</v>
      </c>
      <c r="I389" s="20">
        <f>ROUND(ROUND(H389,2)*ROUND(G389,3),2)</f>
        <v>0</v>
      </c>
      <c r="O389">
        <f>(I389*21)/100</f>
        <v>0</v>
      </c>
      <c r="P389" t="s">
        <v>12</v>
      </c>
    </row>
    <row r="390" spans="1:16" x14ac:dyDescent="0.2">
      <c r="A390" s="21" t="s">
        <v>41</v>
      </c>
      <c r="E390" s="22" t="s">
        <v>38</v>
      </c>
    </row>
    <row r="391" spans="1:16" x14ac:dyDescent="0.2">
      <c r="A391" s="23" t="s">
        <v>42</v>
      </c>
      <c r="E391" s="24" t="s">
        <v>371</v>
      </c>
    </row>
    <row r="392" spans="1:16" ht="63.75" x14ac:dyDescent="0.2">
      <c r="A392" t="s">
        <v>44</v>
      </c>
      <c r="E392" s="22" t="s">
        <v>380</v>
      </c>
    </row>
    <row r="393" spans="1:16" x14ac:dyDescent="0.2">
      <c r="A393" s="12" t="s">
        <v>35</v>
      </c>
      <c r="B393" s="16" t="s">
        <v>384</v>
      </c>
      <c r="C393" s="16" t="s">
        <v>385</v>
      </c>
      <c r="D393" s="12" t="s">
        <v>38</v>
      </c>
      <c r="E393" s="17" t="s">
        <v>386</v>
      </c>
      <c r="F393" s="18" t="s">
        <v>56</v>
      </c>
      <c r="G393" s="19">
        <v>6</v>
      </c>
      <c r="H393" s="20">
        <v>0</v>
      </c>
      <c r="I393" s="20">
        <f>ROUND(ROUND(H393,2)*ROUND(G393,3),2)</f>
        <v>0</v>
      </c>
      <c r="O393">
        <f>(I393*21)/100</f>
        <v>0</v>
      </c>
      <c r="P393" t="s">
        <v>12</v>
      </c>
    </row>
    <row r="394" spans="1:16" x14ac:dyDescent="0.2">
      <c r="A394" s="21" t="s">
        <v>41</v>
      </c>
      <c r="E394" s="22" t="s">
        <v>38</v>
      </c>
    </row>
    <row r="395" spans="1:16" x14ac:dyDescent="0.2">
      <c r="A395" s="23" t="s">
        <v>42</v>
      </c>
      <c r="E395" s="24" t="s">
        <v>371</v>
      </c>
    </row>
    <row r="396" spans="1:16" ht="63.75" x14ac:dyDescent="0.2">
      <c r="A396" t="s">
        <v>44</v>
      </c>
      <c r="E396" s="22" t="s">
        <v>380</v>
      </c>
    </row>
    <row r="397" spans="1:16" x14ac:dyDescent="0.2">
      <c r="A397" s="12" t="s">
        <v>35</v>
      </c>
      <c r="B397" s="16" t="s">
        <v>387</v>
      </c>
      <c r="C397" s="16" t="s">
        <v>388</v>
      </c>
      <c r="D397" s="12" t="s">
        <v>38</v>
      </c>
      <c r="E397" s="17" t="s">
        <v>389</v>
      </c>
      <c r="F397" s="18" t="s">
        <v>56</v>
      </c>
      <c r="G397" s="19">
        <v>1</v>
      </c>
      <c r="H397" s="20">
        <v>0</v>
      </c>
      <c r="I397" s="20">
        <f>ROUND(ROUND(H397,2)*ROUND(G397,3),2)</f>
        <v>0</v>
      </c>
      <c r="O397">
        <f>(I397*21)/100</f>
        <v>0</v>
      </c>
      <c r="P397" t="s">
        <v>12</v>
      </c>
    </row>
    <row r="398" spans="1:16" x14ac:dyDescent="0.2">
      <c r="A398" s="21" t="s">
        <v>41</v>
      </c>
      <c r="E398" s="22" t="s">
        <v>38</v>
      </c>
    </row>
    <row r="399" spans="1:16" x14ac:dyDescent="0.2">
      <c r="A399" s="23" t="s">
        <v>42</v>
      </c>
      <c r="E399" s="24" t="s">
        <v>371</v>
      </c>
    </row>
    <row r="400" spans="1:16" ht="63.75" x14ac:dyDescent="0.2">
      <c r="A400" t="s">
        <v>44</v>
      </c>
      <c r="E400" s="22" t="s">
        <v>380</v>
      </c>
    </row>
    <row r="401" spans="1:16" x14ac:dyDescent="0.2">
      <c r="A401" s="12" t="s">
        <v>35</v>
      </c>
      <c r="B401" s="16" t="s">
        <v>390</v>
      </c>
      <c r="C401" s="16" t="s">
        <v>391</v>
      </c>
      <c r="D401" s="12" t="s">
        <v>38</v>
      </c>
      <c r="E401" s="17" t="s">
        <v>392</v>
      </c>
      <c r="F401" s="18" t="s">
        <v>56</v>
      </c>
      <c r="G401" s="19">
        <v>1</v>
      </c>
      <c r="H401" s="20">
        <v>0</v>
      </c>
      <c r="I401" s="20">
        <f>ROUND(ROUND(H401,2)*ROUND(G401,3),2)</f>
        <v>0</v>
      </c>
      <c r="O401">
        <f>(I401*21)/100</f>
        <v>0</v>
      </c>
      <c r="P401" t="s">
        <v>12</v>
      </c>
    </row>
    <row r="402" spans="1:16" x14ac:dyDescent="0.2">
      <c r="A402" s="21" t="s">
        <v>41</v>
      </c>
      <c r="E402" s="22" t="s">
        <v>38</v>
      </c>
    </row>
    <row r="403" spans="1:16" x14ac:dyDescent="0.2">
      <c r="A403" s="23" t="s">
        <v>42</v>
      </c>
      <c r="E403" s="24" t="s">
        <v>371</v>
      </c>
    </row>
    <row r="404" spans="1:16" ht="63.75" x14ac:dyDescent="0.2">
      <c r="A404" t="s">
        <v>44</v>
      </c>
      <c r="E404" s="22" t="s">
        <v>380</v>
      </c>
    </row>
    <row r="405" spans="1:16" x14ac:dyDescent="0.2">
      <c r="A405" s="12" t="s">
        <v>35</v>
      </c>
      <c r="B405" s="16" t="s">
        <v>393</v>
      </c>
      <c r="C405" s="16" t="s">
        <v>394</v>
      </c>
      <c r="D405" s="12" t="s">
        <v>38</v>
      </c>
      <c r="E405" s="17" t="s">
        <v>395</v>
      </c>
      <c r="F405" s="18" t="s">
        <v>146</v>
      </c>
      <c r="G405" s="19">
        <v>660</v>
      </c>
      <c r="H405" s="20">
        <v>0</v>
      </c>
      <c r="I405" s="20">
        <f>ROUND(ROUND(H405,2)*ROUND(G405,3),2)</f>
        <v>0</v>
      </c>
      <c r="O405">
        <f>(I405*21)/100</f>
        <v>0</v>
      </c>
      <c r="P405" t="s">
        <v>12</v>
      </c>
    </row>
    <row r="406" spans="1:16" x14ac:dyDescent="0.2">
      <c r="A406" s="21" t="s">
        <v>41</v>
      </c>
      <c r="E406" s="22" t="s">
        <v>38</v>
      </c>
    </row>
    <row r="407" spans="1:16" x14ac:dyDescent="0.2">
      <c r="A407" s="23" t="s">
        <v>42</v>
      </c>
      <c r="E407" s="24" t="s">
        <v>371</v>
      </c>
    </row>
    <row r="408" spans="1:16" ht="63.75" x14ac:dyDescent="0.2">
      <c r="A408" t="s">
        <v>44</v>
      </c>
      <c r="E408" s="22" t="s">
        <v>396</v>
      </c>
    </row>
    <row r="409" spans="1:16" x14ac:dyDescent="0.2">
      <c r="A409" s="12" t="s">
        <v>35</v>
      </c>
      <c r="B409" s="16" t="s">
        <v>397</v>
      </c>
      <c r="C409" s="16" t="s">
        <v>398</v>
      </c>
      <c r="D409" s="12" t="s">
        <v>38</v>
      </c>
      <c r="E409" s="17" t="s">
        <v>399</v>
      </c>
      <c r="F409" s="18" t="s">
        <v>56</v>
      </c>
      <c r="G409" s="19">
        <v>26</v>
      </c>
      <c r="H409" s="20">
        <v>0</v>
      </c>
      <c r="I409" s="20">
        <f>ROUND(ROUND(H409,2)*ROUND(G409,3),2)</f>
        <v>0</v>
      </c>
      <c r="O409">
        <f>(I409*21)/100</f>
        <v>0</v>
      </c>
      <c r="P409" t="s">
        <v>12</v>
      </c>
    </row>
    <row r="410" spans="1:16" x14ac:dyDescent="0.2">
      <c r="A410" s="21" t="s">
        <v>41</v>
      </c>
      <c r="E410" s="22" t="s">
        <v>38</v>
      </c>
    </row>
    <row r="411" spans="1:16" x14ac:dyDescent="0.2">
      <c r="A411" s="23" t="s">
        <v>42</v>
      </c>
      <c r="E411" s="24" t="s">
        <v>371</v>
      </c>
    </row>
    <row r="412" spans="1:16" ht="63.75" x14ac:dyDescent="0.2">
      <c r="A412" t="s">
        <v>44</v>
      </c>
      <c r="E412" s="22" t="s">
        <v>400</v>
      </c>
    </row>
    <row r="413" spans="1:16" x14ac:dyDescent="0.2">
      <c r="A413" s="12" t="s">
        <v>35</v>
      </c>
      <c r="B413" s="16" t="s">
        <v>401</v>
      </c>
      <c r="C413" s="16" t="s">
        <v>402</v>
      </c>
      <c r="D413" s="12" t="s">
        <v>38</v>
      </c>
      <c r="E413" s="17" t="s">
        <v>403</v>
      </c>
      <c r="F413" s="18" t="s">
        <v>56</v>
      </c>
      <c r="G413" s="19">
        <v>11</v>
      </c>
      <c r="H413" s="20">
        <v>0</v>
      </c>
      <c r="I413" s="20">
        <f>ROUND(ROUND(H413,2)*ROUND(G413,3),2)</f>
        <v>0</v>
      </c>
      <c r="O413">
        <f>(I413*21)/100</f>
        <v>0</v>
      </c>
      <c r="P413" t="s">
        <v>12</v>
      </c>
    </row>
    <row r="414" spans="1:16" x14ac:dyDescent="0.2">
      <c r="A414" s="21" t="s">
        <v>41</v>
      </c>
      <c r="E414" s="22" t="s">
        <v>38</v>
      </c>
    </row>
    <row r="415" spans="1:16" x14ac:dyDescent="0.2">
      <c r="A415" s="23" t="s">
        <v>42</v>
      </c>
      <c r="E415" s="24" t="s">
        <v>371</v>
      </c>
    </row>
    <row r="416" spans="1:16" ht="63.75" x14ac:dyDescent="0.2">
      <c r="A416" t="s">
        <v>44</v>
      </c>
      <c r="E416" s="22" t="s">
        <v>400</v>
      </c>
    </row>
    <row r="417" spans="1:16" x14ac:dyDescent="0.2">
      <c r="A417" s="12" t="s">
        <v>35</v>
      </c>
      <c r="B417" s="16" t="s">
        <v>404</v>
      </c>
      <c r="C417" s="16" t="s">
        <v>405</v>
      </c>
      <c r="D417" s="12" t="s">
        <v>38</v>
      </c>
      <c r="E417" s="17" t="s">
        <v>406</v>
      </c>
      <c r="F417" s="18" t="s">
        <v>56</v>
      </c>
      <c r="G417" s="19">
        <v>80</v>
      </c>
      <c r="H417" s="20">
        <v>0</v>
      </c>
      <c r="I417" s="20">
        <f>ROUND(ROUND(H417,2)*ROUND(G417,3),2)</f>
        <v>0</v>
      </c>
      <c r="O417">
        <f>(I417*21)/100</f>
        <v>0</v>
      </c>
      <c r="P417" t="s">
        <v>12</v>
      </c>
    </row>
    <row r="418" spans="1:16" x14ac:dyDescent="0.2">
      <c r="A418" s="21" t="s">
        <v>41</v>
      </c>
      <c r="E418" s="22" t="s">
        <v>38</v>
      </c>
    </row>
    <row r="419" spans="1:16" x14ac:dyDescent="0.2">
      <c r="A419" s="23" t="s">
        <v>42</v>
      </c>
      <c r="E419" s="24" t="s">
        <v>371</v>
      </c>
    </row>
    <row r="420" spans="1:16" ht="63.75" x14ac:dyDescent="0.2">
      <c r="A420" t="s">
        <v>44</v>
      </c>
      <c r="E420" s="22" t="s">
        <v>400</v>
      </c>
    </row>
    <row r="421" spans="1:16" x14ac:dyDescent="0.2">
      <c r="A421" s="12" t="s">
        <v>35</v>
      </c>
      <c r="B421" s="16" t="s">
        <v>407</v>
      </c>
      <c r="C421" s="16" t="s">
        <v>408</v>
      </c>
      <c r="D421" s="12" t="s">
        <v>38</v>
      </c>
      <c r="E421" s="17" t="s">
        <v>409</v>
      </c>
      <c r="F421" s="18" t="s">
        <v>56</v>
      </c>
      <c r="G421" s="19">
        <v>9</v>
      </c>
      <c r="H421" s="20">
        <v>0</v>
      </c>
      <c r="I421" s="20">
        <f>ROUND(ROUND(H421,2)*ROUND(G421,3),2)</f>
        <v>0</v>
      </c>
      <c r="O421">
        <f>(I421*21)/100</f>
        <v>0</v>
      </c>
      <c r="P421" t="s">
        <v>12</v>
      </c>
    </row>
    <row r="422" spans="1:16" x14ac:dyDescent="0.2">
      <c r="A422" s="21" t="s">
        <v>41</v>
      </c>
      <c r="E422" s="22" t="s">
        <v>38</v>
      </c>
    </row>
    <row r="423" spans="1:16" x14ac:dyDescent="0.2">
      <c r="A423" s="23" t="s">
        <v>42</v>
      </c>
      <c r="E423" s="24" t="s">
        <v>371</v>
      </c>
    </row>
    <row r="424" spans="1:16" ht="63.75" x14ac:dyDescent="0.2">
      <c r="A424" t="s">
        <v>44</v>
      </c>
      <c r="E424" s="22" t="s">
        <v>400</v>
      </c>
    </row>
    <row r="425" spans="1:16" x14ac:dyDescent="0.2">
      <c r="A425" s="12" t="s">
        <v>35</v>
      </c>
      <c r="B425" s="16" t="s">
        <v>410</v>
      </c>
      <c r="C425" s="16" t="s">
        <v>411</v>
      </c>
      <c r="D425" s="12" t="s">
        <v>38</v>
      </c>
      <c r="E425" s="17" t="s">
        <v>412</v>
      </c>
      <c r="F425" s="18" t="s">
        <v>56</v>
      </c>
      <c r="G425" s="19">
        <v>3</v>
      </c>
      <c r="H425" s="20">
        <v>0</v>
      </c>
      <c r="I425" s="20">
        <f>ROUND(ROUND(H425,2)*ROUND(G425,3),2)</f>
        <v>0</v>
      </c>
      <c r="O425">
        <f>(I425*21)/100</f>
        <v>0</v>
      </c>
      <c r="P425" t="s">
        <v>12</v>
      </c>
    </row>
    <row r="426" spans="1:16" x14ac:dyDescent="0.2">
      <c r="A426" s="21" t="s">
        <v>41</v>
      </c>
      <c r="E426" s="22" t="s">
        <v>38</v>
      </c>
    </row>
    <row r="427" spans="1:16" x14ac:dyDescent="0.2">
      <c r="A427" s="23" t="s">
        <v>42</v>
      </c>
      <c r="E427" s="24" t="s">
        <v>371</v>
      </c>
    </row>
    <row r="428" spans="1:16" ht="63.75" x14ac:dyDescent="0.2">
      <c r="A428" t="s">
        <v>44</v>
      </c>
      <c r="E428" s="22" t="s">
        <v>400</v>
      </c>
    </row>
    <row r="429" spans="1:16" x14ac:dyDescent="0.2">
      <c r="A429" s="12" t="s">
        <v>35</v>
      </c>
      <c r="B429" s="16" t="s">
        <v>413</v>
      </c>
      <c r="C429" s="16" t="s">
        <v>414</v>
      </c>
      <c r="D429" s="12" t="s">
        <v>38</v>
      </c>
      <c r="E429" s="17" t="s">
        <v>415</v>
      </c>
      <c r="F429" s="18" t="s">
        <v>56</v>
      </c>
      <c r="G429" s="19">
        <v>16</v>
      </c>
      <c r="H429" s="20">
        <v>0</v>
      </c>
      <c r="I429" s="20">
        <f>ROUND(ROUND(H429,2)*ROUND(G429,3),2)</f>
        <v>0</v>
      </c>
      <c r="O429">
        <f>(I429*21)/100</f>
        <v>0</v>
      </c>
      <c r="P429" t="s">
        <v>12</v>
      </c>
    </row>
    <row r="430" spans="1:16" x14ac:dyDescent="0.2">
      <c r="A430" s="21" t="s">
        <v>41</v>
      </c>
      <c r="E430" s="22" t="s">
        <v>38</v>
      </c>
    </row>
    <row r="431" spans="1:16" x14ac:dyDescent="0.2">
      <c r="A431" s="23" t="s">
        <v>42</v>
      </c>
      <c r="E431" s="24" t="s">
        <v>371</v>
      </c>
    </row>
    <row r="432" spans="1:16" ht="63.75" x14ac:dyDescent="0.2">
      <c r="A432" t="s">
        <v>44</v>
      </c>
      <c r="E432" s="22" t="s">
        <v>400</v>
      </c>
    </row>
    <row r="433" spans="1:16" x14ac:dyDescent="0.2">
      <c r="A433" s="12" t="s">
        <v>35</v>
      </c>
      <c r="B433" s="16" t="s">
        <v>416</v>
      </c>
      <c r="C433" s="16" t="s">
        <v>417</v>
      </c>
      <c r="D433" s="12" t="s">
        <v>38</v>
      </c>
      <c r="E433" s="17" t="s">
        <v>418</v>
      </c>
      <c r="F433" s="18" t="s">
        <v>56</v>
      </c>
      <c r="G433" s="19">
        <v>16</v>
      </c>
      <c r="H433" s="20">
        <v>0</v>
      </c>
      <c r="I433" s="20">
        <f>ROUND(ROUND(H433,2)*ROUND(G433,3),2)</f>
        <v>0</v>
      </c>
      <c r="O433">
        <f>(I433*21)/100</f>
        <v>0</v>
      </c>
      <c r="P433" t="s">
        <v>12</v>
      </c>
    </row>
    <row r="434" spans="1:16" x14ac:dyDescent="0.2">
      <c r="A434" s="21" t="s">
        <v>41</v>
      </c>
      <c r="E434" s="22" t="s">
        <v>38</v>
      </c>
    </row>
    <row r="435" spans="1:16" x14ac:dyDescent="0.2">
      <c r="A435" s="23" t="s">
        <v>42</v>
      </c>
      <c r="E435" s="24" t="s">
        <v>371</v>
      </c>
    </row>
    <row r="436" spans="1:16" ht="63.75" x14ac:dyDescent="0.2">
      <c r="A436" t="s">
        <v>44</v>
      </c>
      <c r="E436" s="22" t="s">
        <v>400</v>
      </c>
    </row>
    <row r="437" spans="1:16" ht="25.5" x14ac:dyDescent="0.2">
      <c r="A437" s="12" t="s">
        <v>35</v>
      </c>
      <c r="B437" s="16" t="s">
        <v>419</v>
      </c>
      <c r="C437" s="16" t="s">
        <v>420</v>
      </c>
      <c r="D437" s="12" t="s">
        <v>38</v>
      </c>
      <c r="E437" s="17" t="s">
        <v>421</v>
      </c>
      <c r="F437" s="18" t="s">
        <v>56</v>
      </c>
      <c r="G437" s="19">
        <v>1</v>
      </c>
      <c r="H437" s="20">
        <v>0</v>
      </c>
      <c r="I437" s="20">
        <f>ROUND(ROUND(H437,2)*ROUND(G437,3),2)</f>
        <v>0</v>
      </c>
      <c r="O437">
        <f>(I437*21)/100</f>
        <v>0</v>
      </c>
      <c r="P437" t="s">
        <v>12</v>
      </c>
    </row>
    <row r="438" spans="1:16" x14ac:dyDescent="0.2">
      <c r="A438" s="21" t="s">
        <v>41</v>
      </c>
      <c r="E438" s="22" t="s">
        <v>38</v>
      </c>
    </row>
    <row r="439" spans="1:16" x14ac:dyDescent="0.2">
      <c r="A439" s="23" t="s">
        <v>42</v>
      </c>
      <c r="E439" s="24" t="s">
        <v>371</v>
      </c>
    </row>
    <row r="440" spans="1:16" ht="63.75" x14ac:dyDescent="0.2">
      <c r="A440" t="s">
        <v>44</v>
      </c>
      <c r="E440" s="22" t="s">
        <v>400</v>
      </c>
    </row>
    <row r="441" spans="1:16" x14ac:dyDescent="0.2">
      <c r="A441" s="12" t="s">
        <v>35</v>
      </c>
      <c r="B441" s="16" t="s">
        <v>422</v>
      </c>
      <c r="C441" s="16" t="s">
        <v>423</v>
      </c>
      <c r="D441" s="12" t="s">
        <v>38</v>
      </c>
      <c r="E441" s="17" t="s">
        <v>424</v>
      </c>
      <c r="F441" s="18" t="s">
        <v>56</v>
      </c>
      <c r="G441" s="19">
        <v>2829</v>
      </c>
      <c r="H441" s="20">
        <v>0</v>
      </c>
      <c r="I441" s="20">
        <f>ROUND(ROUND(H441,2)*ROUND(G441,3),2)</f>
        <v>0</v>
      </c>
      <c r="O441">
        <f>(I441*21)/100</f>
        <v>0</v>
      </c>
      <c r="P441" t="s">
        <v>12</v>
      </c>
    </row>
    <row r="442" spans="1:16" x14ac:dyDescent="0.2">
      <c r="A442" s="21" t="s">
        <v>41</v>
      </c>
      <c r="E442" s="22" t="s">
        <v>38</v>
      </c>
    </row>
    <row r="443" spans="1:16" x14ac:dyDescent="0.2">
      <c r="A443" s="23" t="s">
        <v>42</v>
      </c>
      <c r="E443" s="24" t="s">
        <v>371</v>
      </c>
    </row>
    <row r="444" spans="1:16" ht="63.75" x14ac:dyDescent="0.2">
      <c r="A444" t="s">
        <v>44</v>
      </c>
      <c r="E444" s="22" t="s">
        <v>400</v>
      </c>
    </row>
    <row r="445" spans="1:16" x14ac:dyDescent="0.2">
      <c r="A445" s="12" t="s">
        <v>35</v>
      </c>
      <c r="B445" s="16" t="s">
        <v>425</v>
      </c>
      <c r="C445" s="16" t="s">
        <v>426</v>
      </c>
      <c r="D445" s="12" t="s">
        <v>38</v>
      </c>
      <c r="E445" s="17" t="s">
        <v>427</v>
      </c>
      <c r="F445" s="18" t="s">
        <v>56</v>
      </c>
      <c r="G445" s="19">
        <v>25</v>
      </c>
      <c r="H445" s="20">
        <v>0</v>
      </c>
      <c r="I445" s="20">
        <f>ROUND(ROUND(H445,2)*ROUND(G445,3),2)</f>
        <v>0</v>
      </c>
      <c r="O445">
        <f>(I445*21)/100</f>
        <v>0</v>
      </c>
      <c r="P445" t="s">
        <v>12</v>
      </c>
    </row>
    <row r="446" spans="1:16" x14ac:dyDescent="0.2">
      <c r="A446" s="21" t="s">
        <v>41</v>
      </c>
      <c r="E446" s="22" t="s">
        <v>38</v>
      </c>
    </row>
    <row r="447" spans="1:16" x14ac:dyDescent="0.2">
      <c r="A447" s="23" t="s">
        <v>42</v>
      </c>
      <c r="E447" s="24" t="s">
        <v>371</v>
      </c>
    </row>
    <row r="448" spans="1:16" ht="63.75" x14ac:dyDescent="0.2">
      <c r="A448" t="s">
        <v>44</v>
      </c>
      <c r="E448" s="22" t="s">
        <v>400</v>
      </c>
    </row>
    <row r="449" spans="1:16" x14ac:dyDescent="0.2">
      <c r="A449" s="12" t="s">
        <v>35</v>
      </c>
      <c r="B449" s="16" t="s">
        <v>428</v>
      </c>
      <c r="C449" s="16" t="s">
        <v>429</v>
      </c>
      <c r="D449" s="12" t="s">
        <v>38</v>
      </c>
      <c r="E449" s="17" t="s">
        <v>430</v>
      </c>
      <c r="F449" s="18" t="s">
        <v>56</v>
      </c>
      <c r="G449" s="19">
        <v>43</v>
      </c>
      <c r="H449" s="20">
        <v>0</v>
      </c>
      <c r="I449" s="20">
        <f>ROUND(ROUND(H449,2)*ROUND(G449,3),2)</f>
        <v>0</v>
      </c>
      <c r="O449">
        <f>(I449*21)/100</f>
        <v>0</v>
      </c>
      <c r="P449" t="s">
        <v>12</v>
      </c>
    </row>
    <row r="450" spans="1:16" x14ac:dyDescent="0.2">
      <c r="A450" s="21" t="s">
        <v>41</v>
      </c>
      <c r="E450" s="22" t="s">
        <v>38</v>
      </c>
    </row>
    <row r="451" spans="1:16" x14ac:dyDescent="0.2">
      <c r="A451" s="23" t="s">
        <v>42</v>
      </c>
      <c r="E451" s="24" t="s">
        <v>371</v>
      </c>
    </row>
    <row r="452" spans="1:16" ht="63.75" x14ac:dyDescent="0.2">
      <c r="A452" t="s">
        <v>44</v>
      </c>
      <c r="E452" s="22" t="s">
        <v>400</v>
      </c>
    </row>
    <row r="453" spans="1:16" ht="25.5" x14ac:dyDescent="0.2">
      <c r="A453" s="12" t="s">
        <v>35</v>
      </c>
      <c r="B453" s="16" t="s">
        <v>431</v>
      </c>
      <c r="C453" s="16" t="s">
        <v>432</v>
      </c>
      <c r="D453" s="12" t="s">
        <v>38</v>
      </c>
      <c r="E453" s="17" t="s">
        <v>433</v>
      </c>
      <c r="F453" s="18" t="s">
        <v>56</v>
      </c>
      <c r="G453" s="19">
        <v>46</v>
      </c>
      <c r="H453" s="20">
        <v>0</v>
      </c>
      <c r="I453" s="20">
        <f>ROUND(ROUND(H453,2)*ROUND(G453,3),2)</f>
        <v>0</v>
      </c>
      <c r="O453">
        <f>(I453*21)/100</f>
        <v>0</v>
      </c>
      <c r="P453" t="s">
        <v>12</v>
      </c>
    </row>
    <row r="454" spans="1:16" x14ac:dyDescent="0.2">
      <c r="A454" s="21" t="s">
        <v>41</v>
      </c>
      <c r="E454" s="22" t="s">
        <v>38</v>
      </c>
    </row>
    <row r="455" spans="1:16" x14ac:dyDescent="0.2">
      <c r="A455" s="23" t="s">
        <v>42</v>
      </c>
      <c r="E455" s="24" t="s">
        <v>371</v>
      </c>
    </row>
    <row r="456" spans="1:16" ht="63.75" x14ac:dyDescent="0.2">
      <c r="A456" t="s">
        <v>44</v>
      </c>
      <c r="E456" s="22" t="s">
        <v>400</v>
      </c>
    </row>
    <row r="457" spans="1:16" x14ac:dyDescent="0.2">
      <c r="A457" s="12" t="s">
        <v>35</v>
      </c>
      <c r="B457" s="16" t="s">
        <v>434</v>
      </c>
      <c r="C457" s="16" t="s">
        <v>435</v>
      </c>
      <c r="D457" s="12" t="s">
        <v>38</v>
      </c>
      <c r="E457" s="17" t="s">
        <v>436</v>
      </c>
      <c r="F457" s="18" t="s">
        <v>56</v>
      </c>
      <c r="G457" s="19">
        <v>1</v>
      </c>
      <c r="H457" s="20">
        <v>0</v>
      </c>
      <c r="I457" s="20">
        <f>ROUND(ROUND(H457,2)*ROUND(G457,3),2)</f>
        <v>0</v>
      </c>
      <c r="O457">
        <f>(I457*21)/100</f>
        <v>0</v>
      </c>
      <c r="P457" t="s">
        <v>12</v>
      </c>
    </row>
    <row r="458" spans="1:16" x14ac:dyDescent="0.2">
      <c r="A458" s="21" t="s">
        <v>41</v>
      </c>
      <c r="E458" s="22" t="s">
        <v>38</v>
      </c>
    </row>
    <row r="459" spans="1:16" x14ac:dyDescent="0.2">
      <c r="A459" s="23" t="s">
        <v>42</v>
      </c>
      <c r="E459" s="24" t="s">
        <v>371</v>
      </c>
    </row>
    <row r="460" spans="1:16" ht="63.75" x14ac:dyDescent="0.2">
      <c r="A460" t="s">
        <v>44</v>
      </c>
      <c r="E460" s="22" t="s">
        <v>400</v>
      </c>
    </row>
    <row r="461" spans="1:16" ht="25.5" x14ac:dyDescent="0.2">
      <c r="A461" s="12" t="s">
        <v>35</v>
      </c>
      <c r="B461" s="16" t="s">
        <v>437</v>
      </c>
      <c r="C461" s="16" t="s">
        <v>438</v>
      </c>
      <c r="D461" s="12" t="s">
        <v>38</v>
      </c>
      <c r="E461" s="17" t="s">
        <v>439</v>
      </c>
      <c r="F461" s="18" t="s">
        <v>70</v>
      </c>
      <c r="G461" s="19">
        <v>5600</v>
      </c>
      <c r="H461" s="20">
        <v>0</v>
      </c>
      <c r="I461" s="20">
        <f>ROUND(ROUND(H461,2)*ROUND(G461,3),2)</f>
        <v>0</v>
      </c>
      <c r="O461">
        <f>(I461*21)/100</f>
        <v>0</v>
      </c>
      <c r="P461" t="s">
        <v>12</v>
      </c>
    </row>
    <row r="462" spans="1:16" x14ac:dyDescent="0.2">
      <c r="A462" s="21" t="s">
        <v>41</v>
      </c>
      <c r="E462" s="22" t="s">
        <v>38</v>
      </c>
    </row>
    <row r="463" spans="1:16" x14ac:dyDescent="0.2">
      <c r="A463" s="23" t="s">
        <v>42</v>
      </c>
      <c r="E463" s="24" t="s">
        <v>371</v>
      </c>
    </row>
    <row r="464" spans="1:16" ht="63.75" x14ac:dyDescent="0.2">
      <c r="A464" t="s">
        <v>44</v>
      </c>
      <c r="E464" s="22" t="s">
        <v>440</v>
      </c>
    </row>
    <row r="465" spans="1:18" ht="25.5" x14ac:dyDescent="0.2">
      <c r="A465" s="12" t="s">
        <v>35</v>
      </c>
      <c r="B465" s="16" t="s">
        <v>441</v>
      </c>
      <c r="C465" s="16" t="s">
        <v>442</v>
      </c>
      <c r="D465" s="12" t="s">
        <v>38</v>
      </c>
      <c r="E465" s="17" t="s">
        <v>443</v>
      </c>
      <c r="F465" s="18" t="s">
        <v>70</v>
      </c>
      <c r="G465" s="19">
        <v>5600</v>
      </c>
      <c r="H465" s="20">
        <v>0</v>
      </c>
      <c r="I465" s="20">
        <f>ROUND(ROUND(H465,2)*ROUND(G465,3),2)</f>
        <v>0</v>
      </c>
      <c r="O465">
        <f>(I465*21)/100</f>
        <v>0</v>
      </c>
      <c r="P465" t="s">
        <v>12</v>
      </c>
    </row>
    <row r="466" spans="1:18" x14ac:dyDescent="0.2">
      <c r="A466" s="21" t="s">
        <v>41</v>
      </c>
      <c r="E466" s="22" t="s">
        <v>38</v>
      </c>
    </row>
    <row r="467" spans="1:18" x14ac:dyDescent="0.2">
      <c r="A467" s="23" t="s">
        <v>42</v>
      </c>
      <c r="E467" s="24" t="s">
        <v>371</v>
      </c>
    </row>
    <row r="468" spans="1:18" ht="63.75" x14ac:dyDescent="0.2">
      <c r="A468" t="s">
        <v>44</v>
      </c>
      <c r="E468" s="22" t="s">
        <v>440</v>
      </c>
    </row>
    <row r="469" spans="1:18" x14ac:dyDescent="0.2">
      <c r="A469" s="12" t="s">
        <v>35</v>
      </c>
      <c r="B469" s="16" t="s">
        <v>444</v>
      </c>
      <c r="C469" s="16" t="s">
        <v>445</v>
      </c>
      <c r="D469" s="12" t="s">
        <v>38</v>
      </c>
      <c r="E469" s="17" t="s">
        <v>446</v>
      </c>
      <c r="F469" s="18" t="s">
        <v>52</v>
      </c>
      <c r="G469" s="19">
        <v>2890.75</v>
      </c>
      <c r="H469" s="20">
        <v>0</v>
      </c>
      <c r="I469" s="20">
        <f>ROUND(ROUND(H469,2)*ROUND(G469,3),2)</f>
        <v>0</v>
      </c>
      <c r="O469">
        <f>(I469*21)/100</f>
        <v>0</v>
      </c>
      <c r="P469" t="s">
        <v>12</v>
      </c>
    </row>
    <row r="470" spans="1:18" x14ac:dyDescent="0.2">
      <c r="A470" s="21" t="s">
        <v>41</v>
      </c>
      <c r="E470" s="22" t="s">
        <v>38</v>
      </c>
    </row>
    <row r="471" spans="1:18" x14ac:dyDescent="0.2">
      <c r="A471" s="23" t="s">
        <v>42</v>
      </c>
      <c r="E471" s="24" t="s">
        <v>371</v>
      </c>
    </row>
    <row r="472" spans="1:18" ht="76.5" x14ac:dyDescent="0.2">
      <c r="A472" t="s">
        <v>44</v>
      </c>
      <c r="E472" s="22" t="s">
        <v>447</v>
      </c>
    </row>
    <row r="473" spans="1:18" ht="12.75" customHeight="1" x14ac:dyDescent="0.2">
      <c r="A473" s="3" t="s">
        <v>32</v>
      </c>
      <c r="B473" s="3"/>
      <c r="C473" s="25" t="s">
        <v>448</v>
      </c>
      <c r="D473" s="3"/>
      <c r="E473" s="14" t="s">
        <v>449</v>
      </c>
      <c r="F473" s="3"/>
      <c r="G473" s="3"/>
      <c r="H473" s="3"/>
      <c r="I473" s="26">
        <f>0+Q473</f>
        <v>0</v>
      </c>
      <c r="O473">
        <f>0+R473</f>
        <v>0</v>
      </c>
      <c r="Q473">
        <f>0+I474+I478+I482+I486+I490</f>
        <v>0</v>
      </c>
      <c r="R473">
        <f>0+O474+O478+O482+O486+O490</f>
        <v>0</v>
      </c>
    </row>
    <row r="474" spans="1:18" ht="25.5" x14ac:dyDescent="0.2">
      <c r="A474" s="12" t="s">
        <v>35</v>
      </c>
      <c r="B474" s="16" t="s">
        <v>450</v>
      </c>
      <c r="C474" s="16" t="s">
        <v>451</v>
      </c>
      <c r="D474" s="12" t="s">
        <v>38</v>
      </c>
      <c r="E474" s="17" t="s">
        <v>452</v>
      </c>
      <c r="F474" s="18" t="s">
        <v>453</v>
      </c>
      <c r="G474" s="19">
        <v>298.8</v>
      </c>
      <c r="H474" s="20">
        <v>0</v>
      </c>
      <c r="I474" s="20">
        <f>ROUND(ROUND(H474,2)*ROUND(G474,3),2)</f>
        <v>0</v>
      </c>
      <c r="O474">
        <f>(I474*21)/100</f>
        <v>0</v>
      </c>
      <c r="P474" t="s">
        <v>12</v>
      </c>
    </row>
    <row r="475" spans="1:18" x14ac:dyDescent="0.2">
      <c r="A475" s="21" t="s">
        <v>41</v>
      </c>
      <c r="E475" s="22" t="s">
        <v>38</v>
      </c>
    </row>
    <row r="476" spans="1:18" x14ac:dyDescent="0.2">
      <c r="A476" s="23" t="s">
        <v>42</v>
      </c>
      <c r="E476" s="24" t="s">
        <v>454</v>
      </c>
    </row>
    <row r="477" spans="1:18" ht="89.25" x14ac:dyDescent="0.2">
      <c r="A477" t="s">
        <v>44</v>
      </c>
      <c r="E477" s="22" t="s">
        <v>455</v>
      </c>
    </row>
    <row r="478" spans="1:18" ht="25.5" x14ac:dyDescent="0.2">
      <c r="A478" s="12" t="s">
        <v>35</v>
      </c>
      <c r="B478" s="16" t="s">
        <v>456</v>
      </c>
      <c r="C478" s="16" t="s">
        <v>457</v>
      </c>
      <c r="D478" s="12" t="s">
        <v>38</v>
      </c>
      <c r="E478" s="17" t="s">
        <v>458</v>
      </c>
      <c r="F478" s="18" t="s">
        <v>453</v>
      </c>
      <c r="G478" s="19">
        <v>109.2</v>
      </c>
      <c r="H478" s="20">
        <v>0</v>
      </c>
      <c r="I478" s="20">
        <f>ROUND(ROUND(H478,2)*ROUND(G478,3),2)</f>
        <v>0</v>
      </c>
      <c r="O478">
        <f>(I478*21)/100</f>
        <v>0</v>
      </c>
      <c r="P478" t="s">
        <v>12</v>
      </c>
    </row>
    <row r="479" spans="1:18" x14ac:dyDescent="0.2">
      <c r="A479" s="21" t="s">
        <v>41</v>
      </c>
      <c r="E479" s="22" t="s">
        <v>38</v>
      </c>
    </row>
    <row r="480" spans="1:18" x14ac:dyDescent="0.2">
      <c r="A480" s="23" t="s">
        <v>42</v>
      </c>
      <c r="E480" s="24" t="s">
        <v>459</v>
      </c>
    </row>
    <row r="481" spans="1:18" ht="89.25" x14ac:dyDescent="0.2">
      <c r="A481" t="s">
        <v>44</v>
      </c>
      <c r="E481" s="22" t="s">
        <v>455</v>
      </c>
    </row>
    <row r="482" spans="1:18" ht="25.5" x14ac:dyDescent="0.2">
      <c r="A482" s="12" t="s">
        <v>35</v>
      </c>
      <c r="B482" s="16" t="s">
        <v>460</v>
      </c>
      <c r="C482" s="16" t="s">
        <v>461</v>
      </c>
      <c r="D482" s="12" t="s">
        <v>38</v>
      </c>
      <c r="E482" s="17" t="s">
        <v>462</v>
      </c>
      <c r="F482" s="18" t="s">
        <v>453</v>
      </c>
      <c r="G482" s="19">
        <v>8</v>
      </c>
      <c r="H482" s="20">
        <v>0</v>
      </c>
      <c r="I482" s="20">
        <f>ROUND(ROUND(H482,2)*ROUND(G482,3),2)</f>
        <v>0</v>
      </c>
      <c r="O482">
        <f>(I482*21)/100</f>
        <v>0</v>
      </c>
      <c r="P482" t="s">
        <v>12</v>
      </c>
    </row>
    <row r="483" spans="1:18" x14ac:dyDescent="0.2">
      <c r="A483" s="21" t="s">
        <v>41</v>
      </c>
      <c r="E483" s="22" t="s">
        <v>38</v>
      </c>
    </row>
    <row r="484" spans="1:18" x14ac:dyDescent="0.2">
      <c r="A484" s="23" t="s">
        <v>42</v>
      </c>
      <c r="E484" s="24" t="s">
        <v>463</v>
      </c>
    </row>
    <row r="485" spans="1:18" ht="89.25" x14ac:dyDescent="0.2">
      <c r="A485" t="s">
        <v>44</v>
      </c>
      <c r="E485" s="22" t="s">
        <v>455</v>
      </c>
    </row>
    <row r="486" spans="1:18" ht="25.5" x14ac:dyDescent="0.2">
      <c r="A486" s="12" t="s">
        <v>35</v>
      </c>
      <c r="B486" s="16" t="s">
        <v>464</v>
      </c>
      <c r="C486" s="16" t="s">
        <v>465</v>
      </c>
      <c r="D486" s="12" t="s">
        <v>38</v>
      </c>
      <c r="E486" s="17" t="s">
        <v>466</v>
      </c>
      <c r="F486" s="18" t="s">
        <v>453</v>
      </c>
      <c r="G486" s="19">
        <v>1.7929999999999999</v>
      </c>
      <c r="H486" s="20">
        <v>0</v>
      </c>
      <c r="I486" s="20">
        <f>ROUND(ROUND(H486,2)*ROUND(G486,3),2)</f>
        <v>0</v>
      </c>
      <c r="O486">
        <f>(I486*21)/100</f>
        <v>0</v>
      </c>
      <c r="P486" t="s">
        <v>12</v>
      </c>
    </row>
    <row r="487" spans="1:18" x14ac:dyDescent="0.2">
      <c r="A487" s="21" t="s">
        <v>41</v>
      </c>
      <c r="E487" s="22" t="s">
        <v>38</v>
      </c>
    </row>
    <row r="488" spans="1:18" x14ac:dyDescent="0.2">
      <c r="A488" s="23" t="s">
        <v>42</v>
      </c>
      <c r="E488" s="24" t="s">
        <v>467</v>
      </c>
    </row>
    <row r="489" spans="1:18" ht="89.25" x14ac:dyDescent="0.2">
      <c r="A489" t="s">
        <v>44</v>
      </c>
      <c r="E489" s="22" t="s">
        <v>455</v>
      </c>
    </row>
    <row r="490" spans="1:18" ht="25.5" x14ac:dyDescent="0.2">
      <c r="A490" s="12" t="s">
        <v>35</v>
      </c>
      <c r="B490" s="16" t="s">
        <v>468</v>
      </c>
      <c r="C490" s="16" t="s">
        <v>469</v>
      </c>
      <c r="D490" s="12" t="s">
        <v>38</v>
      </c>
      <c r="E490" s="17" t="s">
        <v>470</v>
      </c>
      <c r="F490" s="18" t="s">
        <v>453</v>
      </c>
      <c r="G490" s="19">
        <v>0.1</v>
      </c>
      <c r="H490" s="20">
        <v>0</v>
      </c>
      <c r="I490" s="20">
        <f>ROUND(ROUND(H490,2)*ROUND(G490,3),2)</f>
        <v>0</v>
      </c>
      <c r="O490">
        <f>(I490*21)/100</f>
        <v>0</v>
      </c>
      <c r="P490" t="s">
        <v>12</v>
      </c>
    </row>
    <row r="491" spans="1:18" x14ac:dyDescent="0.2">
      <c r="A491" s="21" t="s">
        <v>41</v>
      </c>
      <c r="E491" s="22" t="s">
        <v>38</v>
      </c>
    </row>
    <row r="492" spans="1:18" x14ac:dyDescent="0.2">
      <c r="A492" s="23" t="s">
        <v>42</v>
      </c>
      <c r="E492" s="24" t="s">
        <v>471</v>
      </c>
    </row>
    <row r="493" spans="1:18" ht="89.25" x14ac:dyDescent="0.2">
      <c r="A493" t="s">
        <v>44</v>
      </c>
      <c r="E493" s="22" t="s">
        <v>455</v>
      </c>
    </row>
    <row r="494" spans="1:18" ht="12.75" customHeight="1" x14ac:dyDescent="0.2">
      <c r="A494" s="3" t="s">
        <v>32</v>
      </c>
      <c r="B494" s="3"/>
      <c r="C494" s="25" t="s">
        <v>472</v>
      </c>
      <c r="D494" s="3"/>
      <c r="E494" s="14" t="s">
        <v>473</v>
      </c>
      <c r="F494" s="3"/>
      <c r="G494" s="3"/>
      <c r="H494" s="3"/>
      <c r="I494" s="26">
        <f>0+Q494</f>
        <v>0</v>
      </c>
      <c r="O494">
        <f>0+R494</f>
        <v>0</v>
      </c>
      <c r="Q494">
        <f>0+I495+I499+I503+I507+I511+I515+I519+I523+I527+I531</f>
        <v>0</v>
      </c>
      <c r="R494">
        <f>0+O495+O499+O503+O507+O511+O515+O519+O523+O527+O531</f>
        <v>0</v>
      </c>
    </row>
    <row r="495" spans="1:18" x14ac:dyDescent="0.2">
      <c r="A495" s="12" t="s">
        <v>35</v>
      </c>
      <c r="B495" s="16" t="s">
        <v>474</v>
      </c>
      <c r="C495" s="16" t="s">
        <v>475</v>
      </c>
      <c r="D495" s="12" t="s">
        <v>38</v>
      </c>
      <c r="E495" s="17" t="s">
        <v>476</v>
      </c>
      <c r="F495" s="18" t="s">
        <v>56</v>
      </c>
      <c r="G495" s="19">
        <v>1</v>
      </c>
      <c r="H495" s="20">
        <v>0</v>
      </c>
      <c r="I495" s="20">
        <f>ROUND(ROUND(H495,2)*ROUND(G495,3),2)</f>
        <v>0</v>
      </c>
      <c r="O495">
        <f>(I495*21)/100</f>
        <v>0</v>
      </c>
      <c r="P495" t="s">
        <v>12</v>
      </c>
    </row>
    <row r="496" spans="1:18" x14ac:dyDescent="0.2">
      <c r="A496" s="21" t="s">
        <v>41</v>
      </c>
      <c r="E496" s="22" t="s">
        <v>38</v>
      </c>
    </row>
    <row r="497" spans="1:16" x14ac:dyDescent="0.2">
      <c r="A497" s="23" t="s">
        <v>42</v>
      </c>
      <c r="E497" s="24" t="s">
        <v>477</v>
      </c>
    </row>
    <row r="498" spans="1:16" ht="38.25" x14ac:dyDescent="0.2">
      <c r="A498" t="s">
        <v>44</v>
      </c>
      <c r="E498" s="22" t="s">
        <v>478</v>
      </c>
    </row>
    <row r="499" spans="1:16" x14ac:dyDescent="0.2">
      <c r="A499" s="12" t="s">
        <v>35</v>
      </c>
      <c r="B499" s="16" t="s">
        <v>479</v>
      </c>
      <c r="C499" s="16" t="s">
        <v>480</v>
      </c>
      <c r="D499" s="12" t="s">
        <v>38</v>
      </c>
      <c r="E499" s="17" t="s">
        <v>481</v>
      </c>
      <c r="F499" s="18" t="s">
        <v>482</v>
      </c>
      <c r="G499" s="19">
        <v>18.544</v>
      </c>
      <c r="H499" s="20">
        <v>0</v>
      </c>
      <c r="I499" s="20">
        <f>ROUND(ROUND(H499,2)*ROUND(G499,3),2)</f>
        <v>0</v>
      </c>
      <c r="O499">
        <f>(I499*21)/100</f>
        <v>0</v>
      </c>
      <c r="P499" t="s">
        <v>12</v>
      </c>
    </row>
    <row r="500" spans="1:16" x14ac:dyDescent="0.2">
      <c r="A500" s="21" t="s">
        <v>41</v>
      </c>
      <c r="E500" s="22" t="s">
        <v>38</v>
      </c>
    </row>
    <row r="501" spans="1:16" x14ac:dyDescent="0.2">
      <c r="A501" s="23" t="s">
        <v>42</v>
      </c>
      <c r="E501" s="24" t="s">
        <v>477</v>
      </c>
    </row>
    <row r="502" spans="1:16" ht="51" x14ac:dyDescent="0.2">
      <c r="A502" t="s">
        <v>44</v>
      </c>
      <c r="E502" s="22" t="s">
        <v>483</v>
      </c>
    </row>
    <row r="503" spans="1:16" x14ac:dyDescent="0.2">
      <c r="A503" s="12" t="s">
        <v>35</v>
      </c>
      <c r="B503" s="16" t="s">
        <v>484</v>
      </c>
      <c r="C503" s="16" t="s">
        <v>485</v>
      </c>
      <c r="D503" s="12" t="s">
        <v>38</v>
      </c>
      <c r="E503" s="17" t="s">
        <v>486</v>
      </c>
      <c r="F503" s="18" t="s">
        <v>56</v>
      </c>
      <c r="G503" s="19">
        <v>4</v>
      </c>
      <c r="H503" s="20">
        <v>0</v>
      </c>
      <c r="I503" s="20">
        <f>ROUND(ROUND(H503,2)*ROUND(G503,3),2)</f>
        <v>0</v>
      </c>
      <c r="O503">
        <f>(I503*21)/100</f>
        <v>0</v>
      </c>
      <c r="P503" t="s">
        <v>12</v>
      </c>
    </row>
    <row r="504" spans="1:16" x14ac:dyDescent="0.2">
      <c r="A504" s="21" t="s">
        <v>41</v>
      </c>
      <c r="E504" s="22" t="s">
        <v>38</v>
      </c>
    </row>
    <row r="505" spans="1:16" x14ac:dyDescent="0.2">
      <c r="A505" s="23" t="s">
        <v>42</v>
      </c>
      <c r="E505" s="24" t="s">
        <v>477</v>
      </c>
    </row>
    <row r="506" spans="1:16" ht="51" x14ac:dyDescent="0.2">
      <c r="A506" t="s">
        <v>44</v>
      </c>
      <c r="E506" s="22" t="s">
        <v>487</v>
      </c>
    </row>
    <row r="507" spans="1:16" x14ac:dyDescent="0.2">
      <c r="A507" s="12" t="s">
        <v>35</v>
      </c>
      <c r="B507" s="16" t="s">
        <v>488</v>
      </c>
      <c r="C507" s="16" t="s">
        <v>489</v>
      </c>
      <c r="D507" s="12" t="s">
        <v>38</v>
      </c>
      <c r="E507" s="17" t="s">
        <v>490</v>
      </c>
      <c r="F507" s="18" t="s">
        <v>56</v>
      </c>
      <c r="G507" s="19">
        <v>16</v>
      </c>
      <c r="H507" s="20">
        <v>0</v>
      </c>
      <c r="I507" s="20">
        <f>ROUND(ROUND(H507,2)*ROUND(G507,3),2)</f>
        <v>0</v>
      </c>
      <c r="O507">
        <f>(I507*21)/100</f>
        <v>0</v>
      </c>
      <c r="P507" t="s">
        <v>12</v>
      </c>
    </row>
    <row r="508" spans="1:16" x14ac:dyDescent="0.2">
      <c r="A508" s="21" t="s">
        <v>41</v>
      </c>
      <c r="E508" s="22" t="s">
        <v>38</v>
      </c>
    </row>
    <row r="509" spans="1:16" x14ac:dyDescent="0.2">
      <c r="A509" s="23" t="s">
        <v>42</v>
      </c>
      <c r="E509" s="24" t="s">
        <v>477</v>
      </c>
    </row>
    <row r="510" spans="1:16" ht="51" x14ac:dyDescent="0.2">
      <c r="A510" t="s">
        <v>44</v>
      </c>
      <c r="E510" s="22" t="s">
        <v>487</v>
      </c>
    </row>
    <row r="511" spans="1:16" x14ac:dyDescent="0.2">
      <c r="A511" s="12" t="s">
        <v>35</v>
      </c>
      <c r="B511" s="16" t="s">
        <v>491</v>
      </c>
      <c r="C511" s="16" t="s">
        <v>492</v>
      </c>
      <c r="D511" s="12" t="s">
        <v>38</v>
      </c>
      <c r="E511" s="17" t="s">
        <v>493</v>
      </c>
      <c r="F511" s="18" t="s">
        <v>56</v>
      </c>
      <c r="G511" s="19">
        <v>23</v>
      </c>
      <c r="H511" s="20">
        <v>0</v>
      </c>
      <c r="I511" s="20">
        <f>ROUND(ROUND(H511,2)*ROUND(G511,3),2)</f>
        <v>0</v>
      </c>
      <c r="O511">
        <f>(I511*21)/100</f>
        <v>0</v>
      </c>
      <c r="P511" t="s">
        <v>12</v>
      </c>
    </row>
    <row r="512" spans="1:16" x14ac:dyDescent="0.2">
      <c r="A512" s="21" t="s">
        <v>41</v>
      </c>
      <c r="E512" s="22" t="s">
        <v>38</v>
      </c>
    </row>
    <row r="513" spans="1:16" x14ac:dyDescent="0.2">
      <c r="A513" s="23" t="s">
        <v>42</v>
      </c>
      <c r="E513" s="24" t="s">
        <v>477</v>
      </c>
    </row>
    <row r="514" spans="1:16" ht="51" x14ac:dyDescent="0.2">
      <c r="A514" t="s">
        <v>44</v>
      </c>
      <c r="E514" s="22" t="s">
        <v>487</v>
      </c>
    </row>
    <row r="515" spans="1:16" x14ac:dyDescent="0.2">
      <c r="A515" s="12" t="s">
        <v>35</v>
      </c>
      <c r="B515" s="16" t="s">
        <v>494</v>
      </c>
      <c r="C515" s="16" t="s">
        <v>495</v>
      </c>
      <c r="D515" s="12" t="s">
        <v>38</v>
      </c>
      <c r="E515" s="17" t="s">
        <v>496</v>
      </c>
      <c r="F515" s="18" t="s">
        <v>56</v>
      </c>
      <c r="G515" s="19">
        <v>4</v>
      </c>
      <c r="H515" s="20">
        <v>0</v>
      </c>
      <c r="I515" s="20">
        <f>ROUND(ROUND(H515,2)*ROUND(G515,3),2)</f>
        <v>0</v>
      </c>
      <c r="O515">
        <f>(I515*21)/100</f>
        <v>0</v>
      </c>
      <c r="P515" t="s">
        <v>12</v>
      </c>
    </row>
    <row r="516" spans="1:16" x14ac:dyDescent="0.2">
      <c r="A516" s="21" t="s">
        <v>41</v>
      </c>
      <c r="E516" s="22" t="s">
        <v>38</v>
      </c>
    </row>
    <row r="517" spans="1:16" x14ac:dyDescent="0.2">
      <c r="A517" s="23" t="s">
        <v>42</v>
      </c>
      <c r="E517" s="24" t="s">
        <v>477</v>
      </c>
    </row>
    <row r="518" spans="1:16" ht="38.25" x14ac:dyDescent="0.2">
      <c r="A518" t="s">
        <v>44</v>
      </c>
      <c r="E518" s="22" t="s">
        <v>497</v>
      </c>
    </row>
    <row r="519" spans="1:16" x14ac:dyDescent="0.2">
      <c r="A519" s="12" t="s">
        <v>35</v>
      </c>
      <c r="B519" s="16" t="s">
        <v>498</v>
      </c>
      <c r="C519" s="16" t="s">
        <v>499</v>
      </c>
      <c r="D519" s="12" t="s">
        <v>38</v>
      </c>
      <c r="E519" s="17" t="s">
        <v>500</v>
      </c>
      <c r="F519" s="18" t="s">
        <v>56</v>
      </c>
      <c r="G519" s="19">
        <v>4</v>
      </c>
      <c r="H519" s="20">
        <v>0</v>
      </c>
      <c r="I519" s="20">
        <f>ROUND(ROUND(H519,2)*ROUND(G519,3),2)</f>
        <v>0</v>
      </c>
      <c r="O519">
        <f>(I519*21)/100</f>
        <v>0</v>
      </c>
      <c r="P519" t="s">
        <v>12</v>
      </c>
    </row>
    <row r="520" spans="1:16" x14ac:dyDescent="0.2">
      <c r="A520" s="21" t="s">
        <v>41</v>
      </c>
      <c r="E520" s="22" t="s">
        <v>38</v>
      </c>
    </row>
    <row r="521" spans="1:16" x14ac:dyDescent="0.2">
      <c r="A521" s="23" t="s">
        <v>42</v>
      </c>
      <c r="E521" s="24" t="s">
        <v>477</v>
      </c>
    </row>
    <row r="522" spans="1:16" ht="38.25" x14ac:dyDescent="0.2">
      <c r="A522" t="s">
        <v>44</v>
      </c>
      <c r="E522" s="22" t="s">
        <v>501</v>
      </c>
    </row>
    <row r="523" spans="1:16" x14ac:dyDescent="0.2">
      <c r="A523" s="12" t="s">
        <v>35</v>
      </c>
      <c r="B523" s="16" t="s">
        <v>502</v>
      </c>
      <c r="C523" s="16" t="s">
        <v>503</v>
      </c>
      <c r="D523" s="12" t="s">
        <v>38</v>
      </c>
      <c r="E523" s="17" t="s">
        <v>504</v>
      </c>
      <c r="F523" s="18" t="s">
        <v>56</v>
      </c>
      <c r="G523" s="19">
        <v>4</v>
      </c>
      <c r="H523" s="20">
        <v>0</v>
      </c>
      <c r="I523" s="20">
        <f>ROUND(ROUND(H523,2)*ROUND(G523,3),2)</f>
        <v>0</v>
      </c>
      <c r="O523">
        <f>(I523*21)/100</f>
        <v>0</v>
      </c>
      <c r="P523" t="s">
        <v>12</v>
      </c>
    </row>
    <row r="524" spans="1:16" x14ac:dyDescent="0.2">
      <c r="A524" s="21" t="s">
        <v>41</v>
      </c>
      <c r="E524" s="22" t="s">
        <v>38</v>
      </c>
    </row>
    <row r="525" spans="1:16" x14ac:dyDescent="0.2">
      <c r="A525" s="23" t="s">
        <v>42</v>
      </c>
      <c r="E525" s="24" t="s">
        <v>477</v>
      </c>
    </row>
    <row r="526" spans="1:16" ht="38.25" x14ac:dyDescent="0.2">
      <c r="A526" t="s">
        <v>44</v>
      </c>
      <c r="E526" s="22" t="s">
        <v>505</v>
      </c>
    </row>
    <row r="527" spans="1:16" x14ac:dyDescent="0.2">
      <c r="A527" s="12" t="s">
        <v>35</v>
      </c>
      <c r="B527" s="16" t="s">
        <v>506</v>
      </c>
      <c r="C527" s="16" t="s">
        <v>507</v>
      </c>
      <c r="D527" s="12" t="s">
        <v>38</v>
      </c>
      <c r="E527" s="17" t="s">
        <v>508</v>
      </c>
      <c r="F527" s="18" t="s">
        <v>40</v>
      </c>
      <c r="G527" s="19">
        <v>160</v>
      </c>
      <c r="H527" s="20">
        <v>0</v>
      </c>
      <c r="I527" s="20">
        <f>ROUND(ROUND(H527,2)*ROUND(G527,3),2)</f>
        <v>0</v>
      </c>
      <c r="O527">
        <f>(I527*21)/100</f>
        <v>0</v>
      </c>
      <c r="P527" t="s">
        <v>12</v>
      </c>
    </row>
    <row r="528" spans="1:16" x14ac:dyDescent="0.2">
      <c r="A528" s="21" t="s">
        <v>41</v>
      </c>
      <c r="E528" s="22" t="s">
        <v>38</v>
      </c>
    </row>
    <row r="529" spans="1:16" x14ac:dyDescent="0.2">
      <c r="A529" s="23" t="s">
        <v>42</v>
      </c>
      <c r="E529" s="24" t="s">
        <v>477</v>
      </c>
    </row>
    <row r="530" spans="1:16" ht="38.25" x14ac:dyDescent="0.2">
      <c r="A530" t="s">
        <v>44</v>
      </c>
      <c r="E530" s="22" t="s">
        <v>509</v>
      </c>
    </row>
    <row r="531" spans="1:16" x14ac:dyDescent="0.2">
      <c r="A531" s="12" t="s">
        <v>35</v>
      </c>
      <c r="B531" s="16" t="s">
        <v>510</v>
      </c>
      <c r="C531" s="16" t="s">
        <v>511</v>
      </c>
      <c r="D531" s="12" t="s">
        <v>38</v>
      </c>
      <c r="E531" s="17" t="s">
        <v>512</v>
      </c>
      <c r="F531" s="18" t="s">
        <v>40</v>
      </c>
      <c r="G531" s="19">
        <v>96</v>
      </c>
      <c r="H531" s="20">
        <v>0</v>
      </c>
      <c r="I531" s="20">
        <f>ROUND(ROUND(H531,2)*ROUND(G531,3),2)</f>
        <v>0</v>
      </c>
      <c r="O531">
        <f>(I531*21)/100</f>
        <v>0</v>
      </c>
      <c r="P531" t="s">
        <v>12</v>
      </c>
    </row>
    <row r="532" spans="1:16" x14ac:dyDescent="0.2">
      <c r="A532" s="21" t="s">
        <v>41</v>
      </c>
      <c r="E532" s="22" t="s">
        <v>38</v>
      </c>
    </row>
    <row r="533" spans="1:16" x14ac:dyDescent="0.2">
      <c r="A533" s="23" t="s">
        <v>42</v>
      </c>
      <c r="E533" s="24" t="s">
        <v>513</v>
      </c>
    </row>
    <row r="534" spans="1:16" ht="38.25" x14ac:dyDescent="0.2">
      <c r="A534" t="s">
        <v>44</v>
      </c>
      <c r="E534" s="22" t="s">
        <v>514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Urbánková Jaroslava</cp:lastModifiedBy>
  <dcterms:created xsi:type="dcterms:W3CDTF">2020-06-18T08:19:21Z</dcterms:created>
  <dcterms:modified xsi:type="dcterms:W3CDTF">2020-06-18T08:24:37Z</dcterms:modified>
</cp:coreProperties>
</file>